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D:\2020\+2020 Końskie\Protokoły\"/>
    </mc:Choice>
  </mc:AlternateContent>
  <bookViews>
    <workbookView xWindow="7665" yWindow="-15" windowWidth="7650" windowHeight="8910"/>
  </bookViews>
  <sheets>
    <sheet name="Protokół uszkodzeń" sheetId="1" r:id="rId1"/>
  </sheets>
  <definedNames>
    <definedName name="_xlnm.Print_Area" localSheetId="0">'Protokół uszkodzeń'!$A$1:$O$145</definedName>
  </definedNames>
  <calcPr calcId="152511"/>
</workbook>
</file>

<file path=xl/calcChain.xml><?xml version="1.0" encoding="utf-8"?>
<calcChain xmlns="http://schemas.openxmlformats.org/spreadsheetml/2006/main">
  <c r="I10" i="1" l="1"/>
  <c r="C10" i="1"/>
  <c r="H9" i="1"/>
  <c r="B9" i="1"/>
  <c r="I8" i="1"/>
  <c r="C8" i="1"/>
  <c r="H7" i="1"/>
  <c r="B7" i="1"/>
  <c r="I6" i="1"/>
  <c r="C6" i="1"/>
  <c r="H5" i="1"/>
  <c r="B5" i="1"/>
  <c r="N24" i="1" l="1"/>
  <c r="Q107" i="1"/>
  <c r="K60" i="1" l="1"/>
  <c r="K61" i="1"/>
  <c r="H11" i="1" l="1"/>
  <c r="B11" i="1"/>
  <c r="I12" i="1"/>
  <c r="C12" i="1"/>
  <c r="N76" i="1"/>
  <c r="E134" i="1" l="1"/>
  <c r="A106" i="1"/>
  <c r="P107" i="1"/>
  <c r="K69" i="1"/>
  <c r="K70" i="1"/>
  <c r="N27" i="1"/>
  <c r="Q27" i="1" s="1"/>
  <c r="Q24" i="1"/>
  <c r="P129" i="1"/>
  <c r="B129" i="1"/>
  <c r="A129" i="1"/>
  <c r="N36" i="1"/>
  <c r="Q36" i="1"/>
  <c r="N29" i="1"/>
  <c r="Q29" i="1" s="1"/>
  <c r="N30" i="1"/>
  <c r="Q30" i="1" s="1"/>
  <c r="N31" i="1"/>
  <c r="Q31" i="1" s="1"/>
  <c r="N32" i="1"/>
  <c r="Q32" i="1" s="1"/>
  <c r="N33" i="1"/>
  <c r="Q33" i="1" s="1"/>
  <c r="N34" i="1"/>
  <c r="Q34" i="1" s="1"/>
  <c r="N35" i="1"/>
  <c r="Q35" i="1" s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08" i="1"/>
  <c r="A108" i="1"/>
  <c r="K68" i="1"/>
  <c r="L51" i="1"/>
  <c r="A16" i="1"/>
  <c r="A17" i="1" s="1"/>
  <c r="K62" i="1"/>
  <c r="K63" i="1"/>
  <c r="K64" i="1"/>
  <c r="K65" i="1"/>
  <c r="K66" i="1"/>
  <c r="K67" i="1"/>
  <c r="P109" i="1"/>
  <c r="P110" i="1"/>
  <c r="P111" i="1"/>
  <c r="P112" i="1"/>
  <c r="P113" i="1"/>
  <c r="P108" i="1"/>
  <c r="L48" i="1"/>
  <c r="L49" i="1"/>
  <c r="L50" i="1"/>
  <c r="L52" i="1"/>
  <c r="L47" i="1"/>
  <c r="N17" i="1"/>
  <c r="Q17" i="1" s="1"/>
  <c r="N22" i="1"/>
  <c r="Q22" i="1" s="1"/>
  <c r="N28" i="1"/>
  <c r="Q28" i="1" s="1"/>
  <c r="N26" i="1"/>
  <c r="Q26" i="1" s="1"/>
  <c r="N25" i="1"/>
  <c r="Q25" i="1" s="1"/>
  <c r="N23" i="1"/>
  <c r="Q23" i="1" s="1"/>
  <c r="N21" i="1"/>
  <c r="Q21" i="1" s="1"/>
  <c r="N20" i="1"/>
  <c r="Q20" i="1" s="1"/>
  <c r="N19" i="1"/>
  <c r="Q19" i="1" s="1"/>
  <c r="N18" i="1"/>
  <c r="Q18" i="1" s="1"/>
  <c r="N16" i="1"/>
  <c r="Q16" i="1" s="1"/>
  <c r="N15" i="1"/>
  <c r="Q15" i="1" s="1"/>
  <c r="Q37" i="1"/>
  <c r="Q38" i="1"/>
  <c r="A109" i="1" l="1"/>
  <c r="A18" i="1"/>
  <c r="A19" i="1" s="1"/>
  <c r="A110" i="1"/>
  <c r="Q39" i="1"/>
  <c r="M39" i="1" s="1"/>
  <c r="M40" i="1" s="1"/>
  <c r="A111" i="1" l="1"/>
  <c r="A20" i="1"/>
  <c r="A112" i="1"/>
  <c r="A21" i="1" l="1"/>
  <c r="A113" i="1"/>
  <c r="A114" i="1" l="1"/>
  <c r="A22" i="1"/>
  <c r="A115" i="1" l="1"/>
  <c r="A23" i="1"/>
  <c r="A24" i="1" l="1"/>
  <c r="A116" i="1"/>
  <c r="A117" i="1" l="1"/>
  <c r="A25" i="1"/>
  <c r="A118" i="1" l="1"/>
  <c r="A26" i="1"/>
  <c r="A119" i="1" l="1"/>
  <c r="A27" i="1"/>
  <c r="A28" i="1" l="1"/>
  <c r="A120" i="1"/>
  <c r="A29" i="1" l="1"/>
  <c r="A121" i="1"/>
  <c r="A122" i="1" l="1"/>
  <c r="A30" i="1"/>
  <c r="A123" i="1" l="1"/>
  <c r="A31" i="1"/>
  <c r="A32" i="1" l="1"/>
  <c r="A124" i="1"/>
  <c r="A125" i="1" l="1"/>
  <c r="A33" i="1"/>
  <c r="A126" i="1" l="1"/>
  <c r="A34" i="1"/>
  <c r="A127" i="1" l="1"/>
  <c r="A35" i="1"/>
  <c r="A128" i="1" s="1"/>
</calcChain>
</file>

<file path=xl/comments1.xml><?xml version="1.0" encoding="utf-8"?>
<comments xmlns="http://schemas.openxmlformats.org/spreadsheetml/2006/main">
  <authors>
    <author>Wojtek</author>
    <author>ja</author>
  </authors>
  <commentList>
    <comment ref="E39" authorId="0" shapeId="0">
      <text>
        <r>
          <rPr>
            <b/>
            <sz val="9"/>
            <color indexed="81"/>
            <rFont val="Tahoma"/>
            <family val="2"/>
            <charset val="238"/>
          </rPr>
          <t>sucho, mgła, mżawka, deszcz, śnieg.</t>
        </r>
      </text>
    </comment>
    <comment ref="N59" authorId="1" shapeId="0">
      <text>
        <r>
          <rPr>
            <b/>
            <sz val="9"/>
            <color indexed="81"/>
            <rFont val="Tahoma"/>
            <family val="2"/>
            <charset val="238"/>
          </rPr>
          <t>Wypełniamy tylko tą kolumnę
A- tryb awaryjny
1-w przyszłym roku
2-w następnych latach</t>
        </r>
      </text>
    </comment>
  </commentList>
</comments>
</file>

<file path=xl/sharedStrings.xml><?xml version="1.0" encoding="utf-8"?>
<sst xmlns="http://schemas.openxmlformats.org/spreadsheetml/2006/main" count="267" uniqueCount="180">
  <si>
    <t>Dane identyfikacyjne obiektu</t>
  </si>
  <si>
    <t>STAN  TECHNICZNY  OBIEKTU</t>
  </si>
  <si>
    <t>EKSPERTYZA</t>
  </si>
  <si>
    <t>Lp.</t>
  </si>
  <si>
    <t>Element</t>
  </si>
  <si>
    <t>Kod rodzaju uszkodzenia</t>
  </si>
  <si>
    <t>Tryb wykonania</t>
  </si>
  <si>
    <t>Nasypy i skarpy</t>
  </si>
  <si>
    <t>Nawierzchnia jezdni</t>
  </si>
  <si>
    <t>Nawierzchnia chodników, krawężniki</t>
  </si>
  <si>
    <t>Stan pogody:</t>
  </si>
  <si>
    <t>SUCHO</t>
  </si>
  <si>
    <t>Ocena średnia obiektu:</t>
  </si>
  <si>
    <t>Temperatura:</t>
  </si>
  <si>
    <t>OCENA CAŁEGO OBIEKTU:</t>
  </si>
  <si>
    <t>Uszkodzenia zagrażające bezpieczeństwu ruchu publicznego (opis uszkodzeń):</t>
  </si>
  <si>
    <t>Uszkodzenia zagrażające katastrofą budowlaną (opis uszkodzeń):</t>
  </si>
  <si>
    <t xml:space="preserve">PRZYDATNOŚĆ  OBIEKTU  DO  UŻYTKOWANIA*** </t>
  </si>
  <si>
    <t>Parametr</t>
  </si>
  <si>
    <t>Ograniczenie**</t>
  </si>
  <si>
    <t>Ocena</t>
  </si>
  <si>
    <t>1. Bezpieczeństwo ruchu publicznego</t>
  </si>
  <si>
    <t>tak</t>
  </si>
  <si>
    <t>ESTETYKA OBIEKTU I JEGO OTOCZENIA (opis)***:</t>
  </si>
  <si>
    <t>WNIOSKOWANE ZALECENIA</t>
  </si>
  <si>
    <t>Rodzaj zalecenia</t>
  </si>
  <si>
    <t>Potrzeba wykonania**</t>
  </si>
  <si>
    <t>WYKONAWCA PRZEGLĄDU</t>
  </si>
  <si>
    <t>Tytuł, imię i nazwisko</t>
  </si>
  <si>
    <t>Nr uprawnień budowlanych</t>
  </si>
  <si>
    <t>Podpis</t>
  </si>
  <si>
    <t>Data przeprowadzenia przeglądu:</t>
  </si>
  <si>
    <t>SLK/1061/POOM/05</t>
  </si>
  <si>
    <t xml:space="preserve">2. </t>
  </si>
  <si>
    <t>Stanowisko</t>
  </si>
  <si>
    <t>Data</t>
  </si>
  <si>
    <t xml:space="preserve">Podpis </t>
  </si>
  <si>
    <t>Uwagi</t>
  </si>
  <si>
    <t>pieczęć i podpis</t>
  </si>
  <si>
    <t>Załączniki do protokołu przeglądu rozszerzonego:</t>
  </si>
  <si>
    <t>1.</t>
  </si>
  <si>
    <t>Dokumentacja fotograficzna obiektu</t>
  </si>
  <si>
    <t>2.</t>
  </si>
  <si>
    <t>Dokumentacja fotograficzna uszkodzeń</t>
  </si>
  <si>
    <t>3.</t>
  </si>
  <si>
    <t xml:space="preserve">Protokół kontroli instalacji elektrycznej* </t>
  </si>
  <si>
    <t>4.</t>
  </si>
  <si>
    <t>Protokół kontroli instalacji wentylacyjnej*</t>
  </si>
  <si>
    <t>5.</t>
  </si>
  <si>
    <t>Protokoły kontroli urządzeń obcych: oświetleniowych / telekomunikacyjnych / energetycznych / innych*</t>
  </si>
  <si>
    <t>__________________________________________________________________</t>
  </si>
  <si>
    <t>*   niepotrzebne skreślić, **   wpisać "tak" lub "nie", ***   wypełniać w czasie wykonywania przeglądu rozszerzonego</t>
  </si>
  <si>
    <t xml:space="preserve">Wyszczególnienie rodzaju prac </t>
  </si>
  <si>
    <t>Ocena 
stanu</t>
  </si>
  <si>
    <t>Tryb 
wykonania</t>
  </si>
  <si>
    <t>Potrzeba
wykonania **</t>
  </si>
  <si>
    <t xml:space="preserve">1. </t>
  </si>
  <si>
    <t>inż. Wojciech Knora</t>
  </si>
  <si>
    <t xml:space="preserve">Data:  . . . . . . . . . . . . . . . . . . . . . . . .       </t>
  </si>
  <si>
    <t xml:space="preserve"> . . . . . . . . . . . . . . . . . . . . .</t>
  </si>
  <si>
    <t>Balustrady, bariery ochronne, osłony</t>
  </si>
  <si>
    <t>1. Zamknięcie obiektu dla ruchu</t>
  </si>
  <si>
    <t>Urządzenia obce</t>
  </si>
  <si>
    <t>4. Szerokość skrajni na obiekcie</t>
  </si>
  <si>
    <t>°C</t>
  </si>
  <si>
    <t>WYKONANIE ZALECEŃ Z POPRZEDNIEGO PRZEGLĄDU:</t>
  </si>
  <si>
    <t>-</t>
  </si>
  <si>
    <t xml:space="preserve">Przegląd podstawowy spełnia wymagania okresowych kontroli, określone w art. 62 ust. 1 pkt 1 i ust. 1a ustawy z dnia 7 lipca 1994 r.   Prawo budowlane (Dz.U. z 2003 r. nr 207, poz. 2016 oraz z 2004 r. nr 6, poz. 41, nr 92, poz. 881, nr 93, poz. 888 i nr 96, poz. 959). </t>
  </si>
  <si>
    <t>Przegląd rozszerzony spełnia wymagania okresowych kontroli, określone w art. 62 ust. 1 pkt 2 i ust. 1a ustawy z dnia 7 lipca 1994 r.   Prawo budowlane (Dz.U. z 2003 r. nr 207, poz. 2016 oraz z 2004 r. nr 6, poz. 41, nr 92, poz. 881, nr 93, poz. 888 i nr 96, poz. 959).</t>
  </si>
  <si>
    <r>
      <t>m</t>
    </r>
    <r>
      <rPr>
        <vertAlign val="superscript"/>
        <sz val="9"/>
        <rFont val="Tahoma"/>
        <family val="2"/>
        <charset val="238"/>
      </rPr>
      <t>2</t>
    </r>
  </si>
  <si>
    <r>
      <t>m</t>
    </r>
    <r>
      <rPr>
        <vertAlign val="superscript"/>
        <sz val="9"/>
        <rFont val="Tahoma"/>
        <family val="2"/>
        <charset val="238"/>
      </rPr>
      <t>3</t>
    </r>
    <r>
      <rPr>
        <sz val="10"/>
        <rFont val="Arial CE"/>
        <charset val="238"/>
      </rPr>
      <t/>
    </r>
  </si>
  <si>
    <t>Brak</t>
  </si>
  <si>
    <t>Urzadzenia odwadniajace</t>
  </si>
  <si>
    <t>Izolacja pomostu</t>
  </si>
  <si>
    <t>Konstrukcja pomostu</t>
  </si>
  <si>
    <t>Konstrukcja dzwigarów głównych</t>
  </si>
  <si>
    <t>Łożyska</t>
  </si>
  <si>
    <t>Urządzenia dylatacyjne</t>
  </si>
  <si>
    <t>Przyczółki</t>
  </si>
  <si>
    <t>Filary</t>
  </si>
  <si>
    <t>Koryto rzeki, przestrzeń podmostowa</t>
  </si>
  <si>
    <t>Przeguby</t>
  </si>
  <si>
    <t>Konstrukcje oporowe, skrzydełka</t>
  </si>
  <si>
    <t>Urzadzenia ochrony srodowiska</t>
  </si>
  <si>
    <t>3. Dopuszczalna prędkość ruchu pojazdów</t>
  </si>
  <si>
    <t>5. Wyskość skrajni na obiekcie</t>
  </si>
  <si>
    <t>6. Światło / skrajnia pod obiektem</t>
  </si>
  <si>
    <t>8. Oznakowanie obiektu</t>
  </si>
  <si>
    <t>11. Wykonanie prac porządkowych</t>
  </si>
  <si>
    <t>12. Użytkowanie obiektu na dotychczasowych warunkach**:</t>
  </si>
  <si>
    <r>
      <t xml:space="preserve">9. Przeprowadzenie </t>
    </r>
    <r>
      <rPr>
        <i/>
        <sz val="9"/>
        <rFont val="Tahoma"/>
        <family val="2"/>
        <charset val="238"/>
      </rPr>
      <t>przeglądu rozszerzonego</t>
    </r>
    <r>
      <rPr>
        <sz val="9"/>
        <rFont val="Tahoma"/>
        <family val="2"/>
        <charset val="238"/>
      </rPr>
      <t xml:space="preserve"> poza planem przeglądów</t>
    </r>
  </si>
  <si>
    <r>
      <t xml:space="preserve">10. Przeprowadzenie </t>
    </r>
    <r>
      <rPr>
        <i/>
        <sz val="9"/>
        <rFont val="Tahoma"/>
        <family val="2"/>
        <charset val="238"/>
      </rPr>
      <t>przeglądu szczegółowego</t>
    </r>
    <r>
      <rPr>
        <sz val="9"/>
        <rFont val="Tahoma"/>
        <family val="2"/>
        <charset val="238"/>
      </rPr>
      <t xml:space="preserve"> poza planem przeglądów</t>
    </r>
  </si>
  <si>
    <t>3. Ograniczenie prędkości ruchu do . . . . . . . .  [km/h]</t>
  </si>
  <si>
    <t>4. Ograniczenie skrajni poziomej na obiekcie do . . . . . . .   [cm]</t>
  </si>
  <si>
    <t>5. Ograniczenie skrajni pionowej na obiekcie do . . . . . . .  [cm]</t>
  </si>
  <si>
    <t>6. Ograniczenie skrajni poziomej pod obiektem do . . . . . . .  [cm]</t>
  </si>
  <si>
    <t>7. Ograniczenie skrajni pionowej pod obiektem do . . . . . . .  [cm]</t>
  </si>
  <si>
    <t>Schody i pochylnie</t>
  </si>
  <si>
    <t>Dojazdy w obrębie skrzydeł</t>
  </si>
  <si>
    <t>Zakotwienia kabli</t>
  </si>
  <si>
    <t>Kable</t>
  </si>
  <si>
    <t>Belki podporęczowe, gzymsy</t>
  </si>
  <si>
    <t>2. Aktualna nośność obiektu</t>
  </si>
  <si>
    <t xml:space="preserve">2. Ograniczenie nośności do . . . . [Mg] </t>
  </si>
  <si>
    <t>Protokół okresowej kontroli uzgodnili:</t>
  </si>
  <si>
    <t>Data i podpis</t>
  </si>
  <si>
    <t>Z propozycjami potrzeb do planu bieżącego utrzymania i remontów zapoznał się:</t>
  </si>
  <si>
    <t>Wykaz potrzeb do planu bieżącego utrzymania i remontów</t>
  </si>
  <si>
    <t xml:space="preserve">Najbliższa miejscowość: </t>
  </si>
  <si>
    <t xml:space="preserve">Rodzaj i nazwa przeszkody: </t>
  </si>
  <si>
    <t xml:space="preserve">Długość obiektu: </t>
  </si>
  <si>
    <t xml:space="preserve">Materiał konstrukcyjny dźwigarów: </t>
  </si>
  <si>
    <t xml:space="preserve">Numer ewidencyjny (JNI): </t>
  </si>
  <si>
    <t>DECYZJA / WNIOSEK* KIEROWNIKA REJONU DRÓG</t>
  </si>
  <si>
    <t>Potrzeby do planu bieżącego utrzymania i remontów uzgodnili:</t>
  </si>
  <si>
    <t xml:space="preserve">JAD: </t>
  </si>
  <si>
    <t>Jednostka miary</t>
  </si>
  <si>
    <t>Szacunkowa liczba jednostek</t>
  </si>
  <si>
    <t>b/d</t>
  </si>
  <si>
    <t>UWAGI:</t>
  </si>
  <si>
    <t>DECYZJA DYREKTORA URZĘDU</t>
  </si>
  <si>
    <t xml:space="preserve">Nr drogi/ nazwa ulicy: </t>
  </si>
  <si>
    <t>Zarząd Dróg Powiatowych w Końskich</t>
  </si>
  <si>
    <t>Kilometraż</t>
  </si>
  <si>
    <t>WB</t>
  </si>
  <si>
    <t>NB</t>
  </si>
  <si>
    <t>KB</t>
  </si>
  <si>
    <t>AS</t>
  </si>
  <si>
    <t>KS</t>
  </si>
  <si>
    <t>mb</t>
  </si>
  <si>
    <t>UB</t>
  </si>
  <si>
    <t>NS</t>
  </si>
  <si>
    <t>RB</t>
  </si>
  <si>
    <t>A</t>
  </si>
  <si>
    <t>Brak uszkodzeń, które mogłyby spowodować zagrożenie życia lub zdrowia ludzi, bezpieczeństwa mienia bądź środowiska.</t>
  </si>
  <si>
    <t>PT</t>
  </si>
  <si>
    <t>04</t>
  </si>
  <si>
    <t>RA</t>
  </si>
  <si>
    <t>WA</t>
  </si>
  <si>
    <t>NA</t>
  </si>
  <si>
    <t>UA</t>
  </si>
  <si>
    <t>OB</t>
  </si>
  <si>
    <t>KZ</t>
  </si>
  <si>
    <t>05</t>
  </si>
  <si>
    <t>DA</t>
  </si>
  <si>
    <t>PB</t>
  </si>
  <si>
    <t>UT</t>
  </si>
  <si>
    <t>beton sprężony</t>
  </si>
  <si>
    <t>CA</t>
  </si>
  <si>
    <t xml:space="preserve">PRZEGLĄDU ROZSZERZONEGO OBIEKTU MOSTOWEGO </t>
  </si>
  <si>
    <t>CB</t>
  </si>
  <si>
    <t>0478 T</t>
  </si>
  <si>
    <t>Uzupełnić ubytki i deformacje nawierzchni na dojazdach do obiektu oraz nad szczeliną dylatacyjną</t>
  </si>
  <si>
    <r>
      <t xml:space="preserve">PROTOKÓŁ  OKRESOWEJ  KONTROLI  PIĘCIOLETNIEJ  NR  64/2020 </t>
    </r>
    <r>
      <rPr>
        <b/>
        <sz val="10"/>
        <color indexed="9"/>
        <rFont val="Tahoma"/>
        <family val="2"/>
        <charset val="238"/>
      </rPr>
      <t>.</t>
    </r>
  </si>
  <si>
    <t>1+770</t>
  </si>
  <si>
    <t>Pląskowice</t>
  </si>
  <si>
    <t>45,30 m</t>
  </si>
  <si>
    <t>7,0/ 448,47</t>
  </si>
  <si>
    <t>WIADUKT DROGOWY</t>
  </si>
  <si>
    <t>tory kolejowe</t>
  </si>
  <si>
    <t>US</t>
  </si>
  <si>
    <t xml:space="preserve">Obiekt nie jest estetyczny. Zanieczyszczenia w nawierzchni jezdni oraz barier, zniszczenia belki podporęczowej. Widoczne uszkodzenia powłok antykorozyjnych balustrad i ekranów przeciwporażeniowych z korozją. Wegetacja roslin w przestrzeni okołoobiektowej </t>
  </si>
  <si>
    <r>
      <t>m</t>
    </r>
    <r>
      <rPr>
        <vertAlign val="superscript"/>
        <sz val="9"/>
        <rFont val="Tahoma"/>
        <family val="2"/>
        <charset val="238"/>
      </rPr>
      <t xml:space="preserve">2
</t>
    </r>
    <r>
      <rPr>
        <sz val="9"/>
        <rFont val="Tahoma"/>
        <family val="2"/>
        <charset val="238"/>
      </rPr>
      <t>m</t>
    </r>
    <r>
      <rPr>
        <vertAlign val="superscript"/>
        <sz val="9"/>
        <rFont val="Tahoma"/>
        <family val="2"/>
        <charset val="238"/>
      </rPr>
      <t>3</t>
    </r>
  </si>
  <si>
    <t>Usunąć roslinność z umocnionych stożków przyobiektowych,
uzupełnić ubytki gruntu na skarpach w przestrzeni podmostowej</t>
  </si>
  <si>
    <t>18
10</t>
  </si>
  <si>
    <t>Uzupełnić pęknięcia i ubytki w nawierzchni jezdni</t>
  </si>
  <si>
    <t>Uzupełnić uszkodzone krawężniki, pęknięcia i ubytki w nawierzchni chodników</t>
  </si>
  <si>
    <t>Oczyścić  i zabezpieczyć antykorozyjnie balustrady</t>
  </si>
  <si>
    <t>Uzupełnić ubytki w konstrukcji belek</t>
  </si>
  <si>
    <t>Naprawić i oczyścic uszkodzone wodościeki skarpowe</t>
  </si>
  <si>
    <t>Uzupełnić uszkodzenia w konstrukcji pomostu</t>
  </si>
  <si>
    <t>zaplanować wymianę izolacji na obiekcie i szczelinach dylatacyjnych</t>
  </si>
  <si>
    <t>szt</t>
  </si>
  <si>
    <t>Uzupełnić ubytki oraz uszczelnic pęknięcia w konstrukcji belek</t>
  </si>
  <si>
    <t>Poddać regeneracji</t>
  </si>
  <si>
    <t>Oczyścić z zanieczyszczeń, zabezpieczyć antykorozyjnie odsłonięte zbrojenie oraz uzupełnić pęknięcia i ubytki</t>
  </si>
  <si>
    <t>Naprawić uszkodzone ekrany przeciwporażeniowe, zabezpieczyć je antykorozyjnie</t>
  </si>
  <si>
    <t>Uzupełnić ubytki oraz uszczelnic pęknięcia w konstrukcji korpusu przyczółków</t>
  </si>
  <si>
    <t>Brak barier energochłonnych na obiekcie i na dojazdach</t>
  </si>
  <si>
    <t>01012334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</si>
</sst>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0"/>
      <name val="Arial CE"/>
      <charset val="238"/>
    </font>
    <font>
      <sz val="10"/>
      <name val="Tahoma"/>
      <family val="2"/>
      <charset val="238"/>
    </font>
    <font>
      <b/>
      <sz val="10"/>
      <name val="Tahoma"/>
      <family val="2"/>
      <charset val="238"/>
    </font>
    <font>
      <sz val="9"/>
      <name val="Tahoma"/>
      <family val="2"/>
      <charset val="238"/>
    </font>
    <font>
      <b/>
      <sz val="10"/>
      <name val="Arial"/>
      <family val="2"/>
      <charset val="238"/>
    </font>
    <font>
      <sz val="8"/>
      <name val="Tahoma"/>
      <family val="2"/>
      <charset val="238"/>
    </font>
    <font>
      <b/>
      <sz val="9"/>
      <name val="Tahoma"/>
      <family val="2"/>
      <charset val="238"/>
    </font>
    <font>
      <i/>
      <sz val="8"/>
      <name val="Tahoma"/>
      <family val="2"/>
      <charset val="238"/>
    </font>
    <font>
      <strike/>
      <sz val="8"/>
      <name val="Tahoma"/>
      <family val="2"/>
      <charset val="238"/>
    </font>
    <font>
      <vertAlign val="superscript"/>
      <sz val="9"/>
      <name val="Tahoma"/>
      <family val="2"/>
      <charset val="238"/>
    </font>
    <font>
      <b/>
      <sz val="8"/>
      <name val="Tahoma"/>
      <family val="2"/>
      <charset val="238"/>
    </font>
    <font>
      <i/>
      <sz val="9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name val="Times New Roman"/>
      <family val="1"/>
    </font>
    <font>
      <sz val="10"/>
      <name val="Arial"/>
      <family val="2"/>
      <charset val="238"/>
    </font>
    <font>
      <b/>
      <sz val="10"/>
      <color indexed="9"/>
      <name val="Tahoma"/>
      <family val="2"/>
      <charset val="238"/>
    </font>
    <font>
      <sz val="9"/>
      <color theme="0"/>
      <name val="Tahoma"/>
      <family val="2"/>
      <charset val="238"/>
    </font>
    <font>
      <sz val="9"/>
      <color rgb="FF0070C0"/>
      <name val="Tahoma"/>
      <family val="2"/>
      <charset val="238"/>
    </font>
    <font>
      <i/>
      <sz val="9"/>
      <color rgb="FF0070C0"/>
      <name val="Tahoma"/>
      <family val="2"/>
      <charset val="238"/>
    </font>
    <font>
      <b/>
      <sz val="9"/>
      <color rgb="FF0070C0"/>
      <name val="Tahoma"/>
      <family val="2"/>
      <charset val="238"/>
    </font>
    <font>
      <sz val="10"/>
      <color theme="3" tint="0.39997558519241921"/>
      <name val="Tahom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3" fillId="0" borderId="0"/>
  </cellStyleXfs>
  <cellXfs count="258">
    <xf numFmtId="0" fontId="0" fillId="0" borderId="0" xfId="0"/>
    <xf numFmtId="0" fontId="1" fillId="0" borderId="0" xfId="0" applyFont="1"/>
    <xf numFmtId="0" fontId="3" fillId="0" borderId="0" xfId="0" applyFont="1"/>
    <xf numFmtId="0" fontId="5" fillId="0" borderId="0" xfId="0" applyFont="1"/>
    <xf numFmtId="0" fontId="6" fillId="0" borderId="0" xfId="0" applyFont="1"/>
    <xf numFmtId="0" fontId="8" fillId="0" borderId="0" xfId="0" applyFont="1"/>
    <xf numFmtId="0" fontId="7" fillId="0" borderId="0" xfId="0" applyFont="1"/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1" fillId="0" borderId="0" xfId="0" applyFont="1" applyAlignment="1">
      <alignment horizontal="left"/>
    </xf>
    <xf numFmtId="0" fontId="3" fillId="0" borderId="4" xfId="0" applyFont="1" applyBorder="1" applyAlignment="1">
      <alignment horizontal="center" textRotation="90" wrapText="1"/>
    </xf>
    <xf numFmtId="0" fontId="3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1" fillId="0" borderId="0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5" fillId="0" borderId="7" xfId="0" applyFont="1" applyBorder="1"/>
    <xf numFmtId="0" fontId="1" fillId="0" borderId="8" xfId="0" applyFont="1" applyBorder="1"/>
    <xf numFmtId="0" fontId="5" fillId="0" borderId="2" xfId="0" applyFont="1" applyBorder="1"/>
    <xf numFmtId="2" fontId="3" fillId="0" borderId="0" xfId="0" applyNumberFormat="1" applyFont="1"/>
    <xf numFmtId="0" fontId="3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 vertical="center" wrapText="1"/>
    </xf>
    <xf numFmtId="0" fontId="3" fillId="0" borderId="13" xfId="0" applyFont="1" applyBorder="1"/>
    <xf numFmtId="0" fontId="3" fillId="0" borderId="15" xfId="0" applyFont="1" applyBorder="1"/>
    <xf numFmtId="0" fontId="3" fillId="0" borderId="11" xfId="0" applyFont="1" applyBorder="1"/>
    <xf numFmtId="0" fontId="3" fillId="0" borderId="19" xfId="0" applyFont="1" applyBorder="1"/>
    <xf numFmtId="0" fontId="3" fillId="0" borderId="20" xfId="0" applyFont="1" applyBorder="1"/>
    <xf numFmtId="0" fontId="6" fillId="0" borderId="0" xfId="0" applyFont="1" applyBorder="1"/>
    <xf numFmtId="0" fontId="6" fillId="0" borderId="0" xfId="0" applyFont="1" applyBorder="1" applyAlignment="1">
      <alignment horizontal="center"/>
    </xf>
    <xf numFmtId="0" fontId="3" fillId="0" borderId="21" xfId="0" applyFont="1" applyBorder="1" applyAlignment="1">
      <alignment horizontal="center" vertical="center"/>
    </xf>
    <xf numFmtId="0" fontId="10" fillId="0" borderId="0" xfId="0" applyFont="1"/>
    <xf numFmtId="0" fontId="3" fillId="0" borderId="0" xfId="0" applyFont="1" applyAlignment="1">
      <alignment horizontal="left"/>
    </xf>
    <xf numFmtId="0" fontId="3" fillId="0" borderId="22" xfId="0" applyFont="1" applyBorder="1" applyAlignment="1"/>
    <xf numFmtId="0" fontId="6" fillId="0" borderId="24" xfId="0" applyFont="1" applyBorder="1" applyAlignment="1"/>
    <xf numFmtId="0" fontId="3" fillId="0" borderId="2" xfId="0" applyFont="1" applyBorder="1" applyAlignment="1"/>
    <xf numFmtId="0" fontId="3" fillId="0" borderId="20" xfId="0" applyFont="1" applyBorder="1" applyAlignment="1"/>
    <xf numFmtId="0" fontId="3" fillId="0" borderId="13" xfId="0" applyFont="1" applyBorder="1" applyAlignment="1">
      <alignment wrapText="1"/>
    </xf>
    <xf numFmtId="0" fontId="3" fillId="0" borderId="0" xfId="0" applyFont="1" applyBorder="1"/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5" fillId="0" borderId="0" xfId="0" applyFont="1" applyBorder="1"/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3" fillId="0" borderId="27" xfId="0" applyFont="1" applyBorder="1" applyAlignment="1">
      <alignment horizontal="center" vertical="center"/>
    </xf>
    <xf numFmtId="0" fontId="3" fillId="0" borderId="9" xfId="0" applyFont="1" applyBorder="1" applyAlignment="1"/>
    <xf numFmtId="0" fontId="3" fillId="0" borderId="28" xfId="0" applyFont="1" applyBorder="1" applyAlignment="1"/>
    <xf numFmtId="0" fontId="3" fillId="0" borderId="29" xfId="0" applyFont="1" applyBorder="1" applyAlignment="1"/>
    <xf numFmtId="0" fontId="3" fillId="0" borderId="25" xfId="0" applyFont="1" applyBorder="1" applyAlignment="1">
      <alignment wrapText="1"/>
    </xf>
    <xf numFmtId="0" fontId="3" fillId="0" borderId="30" xfId="0" applyFont="1" applyBorder="1" applyAlignment="1">
      <alignment wrapText="1"/>
    </xf>
    <xf numFmtId="0" fontId="3" fillId="0" borderId="31" xfId="0" applyFont="1" applyBorder="1" applyAlignment="1"/>
    <xf numFmtId="0" fontId="3" fillId="0" borderId="32" xfId="0" applyFont="1" applyBorder="1" applyAlignment="1"/>
    <xf numFmtId="49" fontId="3" fillId="2" borderId="9" xfId="0" applyNumberFormat="1" applyFont="1" applyFill="1" applyBorder="1" applyAlignment="1"/>
    <xf numFmtId="0" fontId="3" fillId="2" borderId="0" xfId="0" applyFont="1" applyFill="1"/>
    <xf numFmtId="0" fontId="3" fillId="0" borderId="33" xfId="0" applyFont="1" applyBorder="1" applyAlignment="1">
      <alignment horizontal="center" vertical="center"/>
    </xf>
    <xf numFmtId="49" fontId="3" fillId="2" borderId="16" xfId="0" applyNumberFormat="1" applyFont="1" applyFill="1" applyBorder="1" applyAlignment="1"/>
    <xf numFmtId="49" fontId="3" fillId="2" borderId="14" xfId="0" applyNumberFormat="1" applyFont="1" applyFill="1" applyBorder="1" applyAlignment="1"/>
    <xf numFmtId="0" fontId="3" fillId="0" borderId="34" xfId="0" applyFont="1" applyBorder="1" applyAlignment="1">
      <alignment horizontal="center" textRotation="90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0" fontId="3" fillId="0" borderId="9" xfId="0" applyFont="1" applyBorder="1" applyAlignment="1"/>
    <xf numFmtId="0" fontId="3" fillId="0" borderId="28" xfId="0" applyFont="1" applyBorder="1" applyAlignment="1"/>
    <xf numFmtId="0" fontId="3" fillId="0" borderId="40" xfId="0" applyFont="1" applyBorder="1" applyAlignment="1"/>
    <xf numFmtId="0" fontId="3" fillId="0" borderId="32" xfId="0" applyFont="1" applyBorder="1" applyAlignment="1"/>
    <xf numFmtId="0" fontId="3" fillId="0" borderId="29" xfId="0" applyFont="1" applyBorder="1" applyAlignment="1"/>
    <xf numFmtId="0" fontId="3" fillId="0" borderId="0" xfId="0" applyFont="1"/>
    <xf numFmtId="0" fontId="3" fillId="0" borderId="0" xfId="0" applyFont="1" applyBorder="1" applyAlignment="1"/>
    <xf numFmtId="49" fontId="3" fillId="0" borderId="9" xfId="0" applyNumberFormat="1" applyFont="1" applyFill="1" applyBorder="1" applyAlignment="1"/>
    <xf numFmtId="0" fontId="1" fillId="0" borderId="0" xfId="0" applyFont="1" applyFill="1"/>
    <xf numFmtId="49" fontId="3" fillId="0" borderId="0" xfId="0" applyNumberFormat="1" applyFont="1" applyFill="1" applyBorder="1" applyAlignment="1"/>
    <xf numFmtId="0" fontId="3" fillId="0" borderId="14" xfId="0" applyFont="1" applyBorder="1" applyAlignment="1">
      <alignment horizontal="left"/>
    </xf>
    <xf numFmtId="0" fontId="3" fillId="0" borderId="40" xfId="0" applyFont="1" applyBorder="1" applyAlignment="1">
      <alignment horizontal="left"/>
    </xf>
    <xf numFmtId="0" fontId="3" fillId="0" borderId="51" xfId="0" applyFont="1" applyBorder="1" applyAlignment="1">
      <alignment horizontal="left"/>
    </xf>
    <xf numFmtId="49" fontId="18" fillId="0" borderId="40" xfId="0" applyNumberFormat="1" applyFont="1" applyBorder="1" applyAlignment="1"/>
    <xf numFmtId="0" fontId="18" fillId="0" borderId="40" xfId="0" applyFont="1" applyBorder="1" applyAlignment="1"/>
    <xf numFmtId="0" fontId="18" fillId="0" borderId="40" xfId="0" applyFont="1" applyBorder="1" applyAlignment="1">
      <alignment horizontal="left"/>
    </xf>
    <xf numFmtId="49" fontId="18" fillId="0" borderId="40" xfId="0" applyNumberFormat="1" applyFont="1" applyBorder="1" applyAlignment="1">
      <alignment horizontal="left"/>
    </xf>
    <xf numFmtId="0" fontId="18" fillId="0" borderId="16" xfId="0" applyFont="1" applyBorder="1" applyAlignment="1"/>
    <xf numFmtId="0" fontId="18" fillId="0" borderId="17" xfId="0" applyFont="1" applyBorder="1" applyAlignment="1"/>
    <xf numFmtId="0" fontId="18" fillId="0" borderId="18" xfId="0" applyFont="1" applyBorder="1" applyAlignment="1"/>
    <xf numFmtId="0" fontId="17" fillId="0" borderId="1" xfId="0" applyFont="1" applyBorder="1" applyAlignment="1">
      <alignment horizontal="center" wrapText="1"/>
    </xf>
    <xf numFmtId="0" fontId="17" fillId="0" borderId="12" xfId="0" applyFont="1" applyBorder="1" applyAlignment="1">
      <alignment horizontal="center"/>
    </xf>
    <xf numFmtId="0" fontId="17" fillId="0" borderId="14" xfId="0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7" fillId="0" borderId="9" xfId="0" applyFont="1" applyBorder="1" applyAlignment="1">
      <alignment horizontal="center"/>
    </xf>
    <xf numFmtId="2" fontId="17" fillId="0" borderId="1" xfId="0" applyNumberFormat="1" applyFont="1" applyBorder="1" applyAlignment="1">
      <alignment horizontal="center"/>
    </xf>
    <xf numFmtId="2" fontId="19" fillId="0" borderId="1" xfId="0" applyNumberFormat="1" applyFont="1" applyBorder="1" applyAlignment="1">
      <alignment horizontal="center"/>
    </xf>
    <xf numFmtId="0" fontId="3" fillId="0" borderId="22" xfId="0" applyFont="1" applyBorder="1" applyAlignment="1"/>
    <xf numFmtId="0" fontId="3" fillId="0" borderId="32" xfId="0" applyFont="1" applyBorder="1" applyAlignment="1"/>
    <xf numFmtId="0" fontId="1" fillId="0" borderId="0" xfId="0" applyFont="1" applyBorder="1"/>
    <xf numFmtId="0" fontId="3" fillId="0" borderId="24" xfId="0" applyFont="1" applyBorder="1" applyAlignment="1">
      <alignment horizontal="center"/>
    </xf>
    <xf numFmtId="0" fontId="3" fillId="0" borderId="13" xfId="0" applyFont="1" applyBorder="1"/>
    <xf numFmtId="0" fontId="3" fillId="0" borderId="10" xfId="0" applyFont="1" applyBorder="1" applyAlignment="1">
      <alignment horizontal="center"/>
    </xf>
    <xf numFmtId="0" fontId="16" fillId="0" borderId="0" xfId="0" applyFont="1"/>
    <xf numFmtId="0" fontId="3" fillId="0" borderId="40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/>
    </xf>
    <xf numFmtId="0" fontId="14" fillId="2" borderId="1" xfId="1" quotePrefix="1" applyFont="1" applyFill="1" applyBorder="1" applyAlignment="1">
      <alignment horizontal="left" vertical="center" wrapText="1"/>
    </xf>
    <xf numFmtId="0" fontId="3" fillId="0" borderId="40" xfId="0" applyFont="1" applyBorder="1" applyAlignment="1"/>
    <xf numFmtId="0" fontId="3" fillId="0" borderId="32" xfId="0" applyFont="1" applyBorder="1" applyAlignment="1"/>
    <xf numFmtId="0" fontId="3" fillId="0" borderId="2" xfId="0" applyFont="1" applyBorder="1"/>
    <xf numFmtId="0" fontId="3" fillId="0" borderId="20" xfId="0" applyFont="1" applyBorder="1"/>
    <xf numFmtId="0" fontId="3" fillId="0" borderId="9" xfId="0" applyFont="1" applyBorder="1" applyAlignment="1">
      <alignment wrapText="1"/>
    </xf>
    <xf numFmtId="0" fontId="3" fillId="0" borderId="28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3" fillId="0" borderId="9" xfId="0" applyFont="1" applyBorder="1" applyAlignment="1"/>
    <xf numFmtId="0" fontId="3" fillId="0" borderId="28" xfId="0" applyFont="1" applyBorder="1" applyAlignment="1"/>
    <xf numFmtId="0" fontId="3" fillId="0" borderId="10" xfId="0" applyFont="1" applyBorder="1" applyAlignment="1"/>
    <xf numFmtId="0" fontId="3" fillId="0" borderId="9" xfId="0" applyFont="1" applyBorder="1"/>
    <xf numFmtId="0" fontId="3" fillId="0" borderId="28" xfId="0" applyFont="1" applyBorder="1"/>
    <xf numFmtId="0" fontId="3" fillId="0" borderId="10" xfId="0" applyFont="1" applyBorder="1"/>
    <xf numFmtId="0" fontId="3" fillId="0" borderId="36" xfId="0" applyFont="1" applyBorder="1" applyAlignment="1"/>
    <xf numFmtId="0" fontId="3" fillId="0" borderId="26" xfId="0" applyFont="1" applyBorder="1" applyAlignment="1"/>
    <xf numFmtId="0" fontId="3" fillId="0" borderId="22" xfId="0" applyFont="1" applyBorder="1" applyAlignment="1"/>
    <xf numFmtId="0" fontId="3" fillId="0" borderId="30" xfId="0" applyFont="1" applyBorder="1"/>
    <xf numFmtId="0" fontId="3" fillId="0" borderId="27" xfId="0" applyFont="1" applyBorder="1"/>
    <xf numFmtId="0" fontId="1" fillId="0" borderId="0" xfId="0" applyFont="1" applyBorder="1" applyAlignment="1">
      <alignment horizontal="center"/>
    </xf>
    <xf numFmtId="0" fontId="1" fillId="0" borderId="44" xfId="0" applyFont="1" applyBorder="1" applyAlignment="1">
      <alignment horizontal="center"/>
    </xf>
    <xf numFmtId="0" fontId="3" fillId="0" borderId="49" xfId="0" applyFont="1" applyBorder="1" applyAlignment="1">
      <alignment horizontal="center" vertical="center"/>
    </xf>
    <xf numFmtId="0" fontId="3" fillId="0" borderId="50" xfId="0" applyFont="1" applyBorder="1" applyAlignment="1">
      <alignment horizontal="center" vertical="center"/>
    </xf>
    <xf numFmtId="0" fontId="3" fillId="0" borderId="35" xfId="0" applyFont="1" applyBorder="1" applyAlignment="1">
      <alignment wrapText="1"/>
    </xf>
    <xf numFmtId="0" fontId="3" fillId="0" borderId="37" xfId="0" applyFont="1" applyBorder="1" applyAlignment="1">
      <alignment wrapText="1"/>
    </xf>
    <xf numFmtId="0" fontId="3" fillId="0" borderId="36" xfId="0" applyFont="1" applyBorder="1"/>
    <xf numFmtId="0" fontId="3" fillId="0" borderId="26" xfId="0" applyFont="1" applyBorder="1"/>
    <xf numFmtId="0" fontId="3" fillId="0" borderId="22" xfId="0" applyFont="1" applyBorder="1"/>
    <xf numFmtId="0" fontId="7" fillId="0" borderId="0" xfId="0" applyNumberFormat="1" applyFont="1" applyAlignment="1">
      <alignment horizontal="left" wrapText="1"/>
    </xf>
    <xf numFmtId="0" fontId="7" fillId="0" borderId="0" xfId="0" applyNumberFormat="1" applyFont="1" applyAlignment="1">
      <alignment wrapText="1"/>
    </xf>
    <xf numFmtId="0" fontId="3" fillId="0" borderId="10" xfId="0" applyFont="1" applyBorder="1" applyAlignment="1">
      <alignment wrapText="1"/>
    </xf>
    <xf numFmtId="0" fontId="1" fillId="0" borderId="5" xfId="0" applyFont="1" applyBorder="1"/>
    <xf numFmtId="0" fontId="1" fillId="0" borderId="0" xfId="0" applyFont="1" applyBorder="1"/>
    <xf numFmtId="0" fontId="1" fillId="0" borderId="44" xfId="0" applyFont="1" applyBorder="1"/>
    <xf numFmtId="0" fontId="3" fillId="0" borderId="1" xfId="0" applyFont="1" applyBorder="1" applyAlignment="1">
      <alignment horizontal="center"/>
    </xf>
    <xf numFmtId="0" fontId="3" fillId="0" borderId="0" xfId="0" applyFont="1"/>
    <xf numFmtId="0" fontId="6" fillId="0" borderId="1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3" fillId="0" borderId="13" xfId="0" applyFont="1" applyBorder="1"/>
    <xf numFmtId="0" fontId="6" fillId="0" borderId="36" xfId="0" applyFont="1" applyBorder="1" applyAlignment="1">
      <alignment horizontal="center"/>
    </xf>
    <xf numFmtId="0" fontId="6" fillId="0" borderId="26" xfId="0" applyFont="1" applyBorder="1" applyAlignment="1">
      <alignment horizontal="center"/>
    </xf>
    <xf numFmtId="0" fontId="6" fillId="0" borderId="45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9" xfId="0" applyFont="1" applyBorder="1" applyAlignment="1">
      <alignment horizontal="center" wrapText="1"/>
    </xf>
    <xf numFmtId="0" fontId="5" fillId="0" borderId="28" xfId="0" applyFont="1" applyBorder="1" applyAlignment="1">
      <alignment horizontal="center" wrapText="1"/>
    </xf>
    <xf numFmtId="0" fontId="5" fillId="0" borderId="10" xfId="0" applyFont="1" applyBorder="1" applyAlignment="1">
      <alignment horizontal="center" wrapText="1"/>
    </xf>
    <xf numFmtId="0" fontId="5" fillId="0" borderId="29" xfId="0" applyFont="1" applyBorder="1" applyAlignment="1">
      <alignment horizontal="center" wrapText="1"/>
    </xf>
    <xf numFmtId="0" fontId="6" fillId="0" borderId="25" xfId="0" applyFont="1" applyBorder="1"/>
    <xf numFmtId="0" fontId="6" fillId="0" borderId="26" xfId="0" applyFont="1" applyBorder="1"/>
    <xf numFmtId="0" fontId="6" fillId="0" borderId="22" xfId="0" applyFont="1" applyBorder="1"/>
    <xf numFmtId="0" fontId="20" fillId="0" borderId="5" xfId="0" applyFont="1" applyBorder="1" applyAlignment="1">
      <alignment vertical="top" wrapText="1"/>
    </xf>
    <xf numFmtId="0" fontId="20" fillId="0" borderId="0" xfId="0" applyFont="1" applyBorder="1" applyAlignment="1">
      <alignment vertical="top" wrapText="1"/>
    </xf>
    <xf numFmtId="0" fontId="20" fillId="0" borderId="44" xfId="0" applyFont="1" applyBorder="1" applyAlignment="1">
      <alignment vertical="top" wrapText="1"/>
    </xf>
    <xf numFmtId="0" fontId="6" fillId="0" borderId="24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38" xfId="0" applyFont="1" applyBorder="1" applyAlignment="1">
      <alignment horizontal="center"/>
    </xf>
    <xf numFmtId="0" fontId="6" fillId="0" borderId="39" xfId="0" applyFont="1" applyBorder="1" applyAlignment="1">
      <alignment horizontal="center"/>
    </xf>
    <xf numFmtId="0" fontId="6" fillId="0" borderId="41" xfId="0" applyFont="1" applyBorder="1"/>
    <xf numFmtId="0" fontId="6" fillId="0" borderId="42" xfId="0" applyFont="1" applyBorder="1"/>
    <xf numFmtId="0" fontId="6" fillId="0" borderId="43" xfId="0" applyFont="1" applyBorder="1"/>
    <xf numFmtId="0" fontId="3" fillId="0" borderId="16" xfId="0" applyFont="1" applyBorder="1" applyAlignment="1">
      <alignment horizontal="center" vertical="center"/>
    </xf>
    <xf numFmtId="0" fontId="3" fillId="0" borderId="25" xfId="0" applyNumberFormat="1" applyFont="1" applyBorder="1" applyAlignment="1">
      <alignment wrapText="1"/>
    </xf>
    <xf numFmtId="0" fontId="3" fillId="0" borderId="26" xfId="0" applyNumberFormat="1" applyFont="1" applyBorder="1" applyAlignment="1">
      <alignment wrapText="1"/>
    </xf>
    <xf numFmtId="0" fontId="3" fillId="0" borderId="45" xfId="0" applyNumberFormat="1" applyFont="1" applyBorder="1" applyAlignment="1">
      <alignment wrapText="1"/>
    </xf>
    <xf numFmtId="0" fontId="5" fillId="0" borderId="3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2" xfId="0" applyFont="1" applyBorder="1"/>
    <xf numFmtId="0" fontId="5" fillId="0" borderId="2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 vertical="top"/>
    </xf>
    <xf numFmtId="0" fontId="3" fillId="0" borderId="24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3" fillId="0" borderId="38" xfId="0" applyFont="1" applyBorder="1" applyAlignment="1">
      <alignment horizontal="center"/>
    </xf>
    <xf numFmtId="0" fontId="3" fillId="0" borderId="39" xfId="0" applyFont="1" applyBorder="1" applyAlignment="1">
      <alignment horizontal="center"/>
    </xf>
    <xf numFmtId="0" fontId="3" fillId="0" borderId="20" xfId="0" applyFont="1" applyBorder="1"/>
    <xf numFmtId="0" fontId="6" fillId="0" borderId="2" xfId="0" applyFont="1" applyBorder="1"/>
    <xf numFmtId="0" fontId="6" fillId="0" borderId="10" xfId="0" applyFont="1" applyBorder="1"/>
    <xf numFmtId="0" fontId="6" fillId="0" borderId="1" xfId="0" applyFont="1" applyBorder="1"/>
    <xf numFmtId="0" fontId="6" fillId="0" borderId="3" xfId="0" applyFont="1" applyBorder="1"/>
    <xf numFmtId="0" fontId="18" fillId="0" borderId="1" xfId="0" applyFont="1" applyBorder="1"/>
    <xf numFmtId="0" fontId="3" fillId="0" borderId="1" xfId="0" applyFont="1" applyBorder="1" applyAlignment="1">
      <alignment horizontal="right"/>
    </xf>
    <xf numFmtId="0" fontId="3" fillId="0" borderId="11" xfId="0" applyFont="1" applyBorder="1" applyAlignment="1">
      <alignment horizontal="right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6" fillId="0" borderId="24" xfId="0" applyFont="1" applyBorder="1"/>
    <xf numFmtId="0" fontId="6" fillId="0" borderId="23" xfId="0" applyFont="1" applyBorder="1"/>
    <xf numFmtId="0" fontId="6" fillId="0" borderId="38" xfId="0" applyFont="1" applyBorder="1"/>
    <xf numFmtId="0" fontId="6" fillId="0" borderId="39" xfId="0" applyFont="1" applyBorder="1"/>
    <xf numFmtId="0" fontId="3" fillId="0" borderId="16" xfId="0" applyFont="1" applyBorder="1" applyAlignment="1">
      <alignment horizontal="left"/>
    </xf>
    <xf numFmtId="0" fontId="3" fillId="0" borderId="17" xfId="0" applyFont="1" applyBorder="1" applyAlignment="1">
      <alignment horizontal="left"/>
    </xf>
    <xf numFmtId="0" fontId="3" fillId="0" borderId="18" xfId="0" applyFont="1" applyBorder="1" applyAlignment="1">
      <alignment horizontal="left"/>
    </xf>
    <xf numFmtId="0" fontId="5" fillId="0" borderId="9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3" fillId="0" borderId="47" xfId="0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 vertical="center"/>
    </xf>
    <xf numFmtId="0" fontId="3" fillId="0" borderId="52" xfId="0" applyFont="1" applyBorder="1" applyAlignment="1">
      <alignment horizontal="center" vertical="center"/>
    </xf>
    <xf numFmtId="0" fontId="3" fillId="0" borderId="23" xfId="0" applyFont="1" applyBorder="1" applyAlignment="1">
      <alignment wrapText="1"/>
    </xf>
    <xf numFmtId="0" fontId="6" fillId="0" borderId="35" xfId="0" applyFont="1" applyBorder="1" applyAlignment="1">
      <alignment horizontal="center"/>
    </xf>
    <xf numFmtId="0" fontId="6" fillId="0" borderId="37" xfId="0" applyFont="1" applyBorder="1" applyAlignment="1">
      <alignment horizontal="center"/>
    </xf>
    <xf numFmtId="0" fontId="6" fillId="0" borderId="35" xfId="0" applyFont="1" applyBorder="1" applyAlignment="1"/>
    <xf numFmtId="0" fontId="6" fillId="0" borderId="37" xfId="0" applyFont="1" applyBorder="1" applyAlignment="1"/>
    <xf numFmtId="0" fontId="6" fillId="0" borderId="23" xfId="0" applyFont="1" applyBorder="1" applyAlignment="1"/>
    <xf numFmtId="0" fontId="3" fillId="0" borderId="46" xfId="0" applyNumberFormat="1" applyFont="1" applyBorder="1" applyAlignment="1">
      <alignment wrapText="1"/>
    </xf>
    <xf numFmtId="0" fontId="3" fillId="0" borderId="17" xfId="0" applyNumberFormat="1" applyFont="1" applyBorder="1" applyAlignment="1">
      <alignment wrapText="1"/>
    </xf>
    <xf numFmtId="0" fontId="3" fillId="0" borderId="47" xfId="0" applyNumberFormat="1" applyFont="1" applyBorder="1" applyAlignment="1">
      <alignment wrapText="1"/>
    </xf>
    <xf numFmtId="0" fontId="6" fillId="0" borderId="31" xfId="0" applyFont="1" applyBorder="1"/>
    <xf numFmtId="0" fontId="6" fillId="0" borderId="32" xfId="0" applyFont="1" applyBorder="1"/>
    <xf numFmtId="0" fontId="6" fillId="0" borderId="12" xfId="0" applyFont="1" applyBorder="1"/>
    <xf numFmtId="0" fontId="6" fillId="0" borderId="21" xfId="0" applyFont="1" applyBorder="1"/>
    <xf numFmtId="0" fontId="3" fillId="0" borderId="30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3" fillId="0" borderId="2" xfId="0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14" xfId="0" applyFont="1" applyBorder="1" applyAlignment="1"/>
    <xf numFmtId="0" fontId="3" fillId="0" borderId="40" xfId="0" applyFont="1" applyBorder="1" applyAlignment="1"/>
    <xf numFmtId="0" fontId="3" fillId="0" borderId="32" xfId="0" applyFont="1" applyBorder="1" applyAlignment="1"/>
    <xf numFmtId="0" fontId="3" fillId="0" borderId="14" xfId="0" applyFont="1" applyBorder="1"/>
    <xf numFmtId="0" fontId="3" fillId="0" borderId="40" xfId="0" applyFont="1" applyBorder="1"/>
    <xf numFmtId="0" fontId="3" fillId="0" borderId="32" xfId="0" applyFont="1" applyBorder="1"/>
    <xf numFmtId="0" fontId="3" fillId="0" borderId="12" xfId="0" applyFont="1" applyBorder="1"/>
    <xf numFmtId="0" fontId="3" fillId="0" borderId="21" xfId="0" applyFont="1" applyBorder="1"/>
    <xf numFmtId="0" fontId="3" fillId="0" borderId="9" xfId="0" applyFont="1" applyBorder="1" applyAlignment="1">
      <alignment horizontal="left"/>
    </xf>
    <xf numFmtId="0" fontId="3" fillId="0" borderId="28" xfId="0" applyFont="1" applyBorder="1" applyAlignment="1">
      <alignment horizontal="left"/>
    </xf>
    <xf numFmtId="0" fontId="3" fillId="0" borderId="16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26" xfId="0" applyFont="1" applyBorder="1" applyAlignment="1">
      <alignment wrapText="1"/>
    </xf>
    <xf numFmtId="0" fontId="3" fillId="0" borderId="22" xfId="0" applyFont="1" applyBorder="1" applyAlignment="1">
      <alignment wrapText="1"/>
    </xf>
    <xf numFmtId="0" fontId="2" fillId="0" borderId="0" xfId="0" applyFont="1" applyBorder="1" applyAlignment="1">
      <alignment horizontal="center"/>
    </xf>
    <xf numFmtId="0" fontId="3" fillId="0" borderId="10" xfId="0" applyFont="1" applyBorder="1" applyAlignment="1">
      <alignment horizontal="left"/>
    </xf>
    <xf numFmtId="0" fontId="3" fillId="0" borderId="36" xfId="0" applyFont="1" applyBorder="1" applyAlignment="1">
      <alignment horizontal="left"/>
    </xf>
    <xf numFmtId="0" fontId="3" fillId="0" borderId="26" xfId="0" applyFont="1" applyBorder="1" applyAlignment="1">
      <alignment horizontal="left"/>
    </xf>
    <xf numFmtId="0" fontId="3" fillId="0" borderId="22" xfId="0" applyFont="1" applyBorder="1" applyAlignment="1">
      <alignment horizontal="left"/>
    </xf>
    <xf numFmtId="0" fontId="5" fillId="0" borderId="9" xfId="0" applyFont="1" applyBorder="1"/>
    <xf numFmtId="0" fontId="5" fillId="0" borderId="28" xfId="0" applyFont="1" applyBorder="1"/>
    <xf numFmtId="0" fontId="5" fillId="0" borderId="10" xfId="0" applyFont="1" applyBorder="1"/>
    <xf numFmtId="0" fontId="3" fillId="0" borderId="13" xfId="0" applyFont="1" applyBorder="1" applyAlignment="1">
      <alignment wrapText="1"/>
    </xf>
    <xf numFmtId="0" fontId="3" fillId="0" borderId="36" xfId="0" applyFont="1" applyBorder="1" applyAlignment="1">
      <alignment wrapText="1"/>
    </xf>
    <xf numFmtId="49" fontId="3" fillId="2" borderId="10" xfId="0" applyNumberFormat="1" applyFont="1" applyFill="1" applyBorder="1" applyAlignment="1">
      <alignment horizontal="center"/>
    </xf>
    <xf numFmtId="0" fontId="3" fillId="0" borderId="47" xfId="0" applyFont="1" applyBorder="1" applyAlignment="1">
      <alignment horizontal="center" vertical="center"/>
    </xf>
    <xf numFmtId="0" fontId="3" fillId="0" borderId="4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</cellXfs>
  <cellStyles count="2">
    <cellStyle name="Normalny" xfId="0" builtinId="0"/>
    <cellStyle name="Normalny 2" xfId="1"/>
  </cellStyles>
  <dxfs count="35">
    <dxf>
      <font>
        <b/>
        <i val="0"/>
        <strike val="0"/>
      </font>
    </dxf>
    <dxf>
      <font>
        <strike val="0"/>
        <color theme="0"/>
      </font>
    </dxf>
    <dxf>
      <font>
        <b/>
        <i val="0"/>
        <strike val="0"/>
      </font>
    </dxf>
    <dxf>
      <font>
        <strike val="0"/>
        <color theme="0"/>
      </font>
    </dxf>
    <dxf>
      <font>
        <b/>
        <i val="0"/>
        <strike val="0"/>
      </font>
    </dxf>
    <dxf>
      <font>
        <strike val="0"/>
        <color theme="0"/>
      </font>
    </dxf>
    <dxf>
      <font>
        <b/>
        <i val="0"/>
        <strike val="0"/>
      </font>
    </dxf>
    <dxf>
      <font>
        <strike val="0"/>
        <color theme="0"/>
      </font>
    </dxf>
    <dxf>
      <font>
        <b/>
        <i val="0"/>
        <strike val="0"/>
      </font>
    </dxf>
    <dxf>
      <font>
        <strike val="0"/>
        <color theme="0"/>
      </font>
    </dxf>
    <dxf>
      <font>
        <b/>
        <i val="0"/>
        <strike val="0"/>
      </font>
    </dxf>
    <dxf>
      <font>
        <strike val="0"/>
        <color theme="0"/>
      </font>
    </dxf>
    <dxf>
      <font>
        <b/>
        <i val="0"/>
        <strike val="0"/>
      </font>
    </dxf>
    <dxf>
      <font>
        <strike val="0"/>
        <color theme="0"/>
      </font>
    </dxf>
    <dxf>
      <font>
        <b/>
        <i val="0"/>
        <strike val="0"/>
      </font>
    </dxf>
    <dxf>
      <font>
        <strike val="0"/>
        <color theme="0"/>
      </font>
    </dxf>
    <dxf>
      <font>
        <b/>
        <i val="0"/>
        <strike val="0"/>
      </font>
    </dxf>
    <dxf>
      <font>
        <strike val="0"/>
        <color theme="0"/>
      </font>
    </dxf>
    <dxf>
      <font>
        <b/>
        <i val="0"/>
        <strike val="0"/>
      </font>
    </dxf>
    <dxf>
      <font>
        <strike val="0"/>
        <color theme="0"/>
      </font>
    </dxf>
    <dxf>
      <font>
        <b/>
        <i val="0"/>
        <strike val="0"/>
      </font>
    </dxf>
    <dxf>
      <font>
        <strike val="0"/>
        <color theme="0"/>
      </font>
    </dxf>
    <dxf>
      <font>
        <b/>
        <i val="0"/>
        <strike val="0"/>
      </font>
    </dxf>
    <dxf>
      <font>
        <strike val="0"/>
        <color theme="0"/>
      </font>
    </dxf>
    <dxf>
      <font>
        <b/>
        <i val="0"/>
        <strike val="0"/>
      </font>
    </dxf>
    <dxf>
      <font>
        <strike val="0"/>
        <color theme="0"/>
      </font>
    </dxf>
    <dxf>
      <font>
        <b/>
        <i val="0"/>
        <strike val="0"/>
      </font>
    </dxf>
    <dxf>
      <font>
        <strike val="0"/>
        <color theme="0"/>
      </font>
    </dxf>
    <dxf>
      <font>
        <b/>
        <i val="0"/>
        <strike val="0"/>
      </font>
    </dxf>
    <dxf>
      <font>
        <strike val="0"/>
        <color theme="0"/>
      </font>
    </dxf>
    <dxf>
      <font>
        <b/>
        <i val="0"/>
        <strike val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b/>
        <i val="0"/>
        <strike val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146"/>
  <sheetViews>
    <sheetView tabSelected="1" topLeftCell="B1" zoomScale="90" zoomScaleNormal="90" workbookViewId="0">
      <selection activeCell="E14" sqref="E14:L14"/>
    </sheetView>
  </sheetViews>
  <sheetFormatPr defaultRowHeight="12.75" x14ac:dyDescent="0.2"/>
  <cols>
    <col min="1" max="2" width="3.5703125" style="1" customWidth="1"/>
    <col min="3" max="3" width="18.7109375" style="1" customWidth="1"/>
    <col min="4" max="4" width="11" style="1" customWidth="1"/>
    <col min="5" max="12" width="4.7109375" style="1" customWidth="1"/>
    <col min="13" max="13" width="7.140625" style="1" customWidth="1"/>
    <col min="14" max="14" width="9.140625" style="1" customWidth="1"/>
    <col min="15" max="15" width="9" style="1" customWidth="1"/>
    <col min="16" max="16" width="12" style="1" customWidth="1"/>
    <col min="17" max="17" width="7.7109375" style="1" customWidth="1"/>
    <col min="18" max="18" width="9.28515625" style="1" customWidth="1"/>
    <col min="19" max="16384" width="9.140625" style="1"/>
  </cols>
  <sheetData>
    <row r="1" spans="1:28" x14ac:dyDescent="0.2">
      <c r="A1" s="175" t="s">
        <v>153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57" t="s">
        <v>179</v>
      </c>
      <c r="Q1" s="114" t="s">
        <v>112</v>
      </c>
      <c r="R1" s="115"/>
      <c r="S1" s="115"/>
      <c r="T1" s="116"/>
    </row>
    <row r="2" spans="1:28" x14ac:dyDescent="0.2">
      <c r="A2" s="175" t="s">
        <v>149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60" t="s">
        <v>151</v>
      </c>
      <c r="Q2" s="114" t="s">
        <v>121</v>
      </c>
      <c r="R2" s="115"/>
      <c r="S2" s="115"/>
      <c r="T2" s="116"/>
    </row>
    <row r="3" spans="1:28" ht="17.25" customHeight="1" thickBot="1" x14ac:dyDescent="0.25">
      <c r="A3" s="176" t="s">
        <v>158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05" t="s">
        <v>154</v>
      </c>
      <c r="Q3" s="115" t="s">
        <v>123</v>
      </c>
      <c r="R3" s="115"/>
      <c r="S3" s="115"/>
      <c r="T3" s="116"/>
    </row>
    <row r="4" spans="1:28" x14ac:dyDescent="0.2">
      <c r="A4" s="177" t="s">
        <v>0</v>
      </c>
      <c r="B4" s="178"/>
      <c r="C4" s="178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80"/>
      <c r="P4" s="61" t="s">
        <v>147</v>
      </c>
      <c r="Q4" s="114" t="s">
        <v>111</v>
      </c>
      <c r="R4" s="115"/>
      <c r="S4" s="115"/>
      <c r="T4" s="116"/>
      <c r="U4" s="2"/>
      <c r="V4" s="2"/>
      <c r="W4" s="2"/>
      <c r="X4" s="2"/>
      <c r="Y4" s="2"/>
      <c r="Z4" s="2"/>
      <c r="AA4" s="2"/>
      <c r="AB4" s="2"/>
    </row>
    <row r="5" spans="1:28" x14ac:dyDescent="0.2">
      <c r="A5" s="191">
        <v>1</v>
      </c>
      <c r="B5" s="197" t="str">
        <f>Q1</f>
        <v xml:space="preserve">Numer ewidencyjny (JNI): </v>
      </c>
      <c r="C5" s="198"/>
      <c r="D5" s="198"/>
      <c r="E5" s="198"/>
      <c r="F5" s="199"/>
      <c r="G5" s="189">
        <v>5</v>
      </c>
      <c r="H5" s="197" t="str">
        <f>Q5</f>
        <v xml:space="preserve">JAD: </v>
      </c>
      <c r="I5" s="198"/>
      <c r="J5" s="198"/>
      <c r="K5" s="198"/>
      <c r="L5" s="198"/>
      <c r="M5" s="198"/>
      <c r="N5" s="198"/>
      <c r="O5" s="203"/>
      <c r="P5" s="58" t="s">
        <v>122</v>
      </c>
      <c r="Q5" s="2" t="s">
        <v>115</v>
      </c>
      <c r="R5" s="2"/>
      <c r="S5" s="2"/>
      <c r="T5" s="2"/>
      <c r="U5" s="2"/>
      <c r="V5" s="2"/>
      <c r="W5" s="2"/>
      <c r="X5" s="2"/>
      <c r="Y5" s="2"/>
      <c r="Z5" s="2"/>
      <c r="AA5" s="2"/>
      <c r="AB5" s="2"/>
    </row>
    <row r="6" spans="1:28" x14ac:dyDescent="0.2">
      <c r="A6" s="192"/>
      <c r="B6" s="103"/>
      <c r="C6" s="82" t="str">
        <f>P1</f>
        <v>01012334</v>
      </c>
      <c r="E6" s="106"/>
      <c r="F6" s="107"/>
      <c r="G6" s="190"/>
      <c r="H6" s="79"/>
      <c r="I6" s="84" t="str">
        <f>P5</f>
        <v>Zarząd Dróg Powiatowych w Końskich</v>
      </c>
      <c r="J6" s="80"/>
      <c r="K6" s="80"/>
      <c r="L6" s="80"/>
      <c r="M6" s="80"/>
      <c r="N6" s="80"/>
      <c r="O6" s="81"/>
      <c r="P6" s="60" t="s">
        <v>155</v>
      </c>
      <c r="Q6" s="50" t="s">
        <v>108</v>
      </c>
      <c r="R6" s="51"/>
      <c r="S6" s="51"/>
      <c r="T6" s="51"/>
      <c r="U6" s="51"/>
      <c r="V6" s="51"/>
      <c r="W6" s="52"/>
      <c r="X6" s="74"/>
      <c r="Y6" s="74"/>
      <c r="Z6" s="74"/>
      <c r="AA6" s="74"/>
      <c r="AB6" s="74"/>
    </row>
    <row r="7" spans="1:28" x14ac:dyDescent="0.2">
      <c r="A7" s="191">
        <v>2</v>
      </c>
      <c r="B7" s="197" t="str">
        <f>Q2</f>
        <v xml:space="preserve">Nr drogi/ nazwa ulicy: </v>
      </c>
      <c r="C7" s="198"/>
      <c r="D7" s="198"/>
      <c r="E7" s="198"/>
      <c r="F7" s="199"/>
      <c r="G7" s="189">
        <v>6</v>
      </c>
      <c r="H7" s="197" t="str">
        <f>Q6</f>
        <v xml:space="preserve">Najbliższa miejscowość: </v>
      </c>
      <c r="I7" s="198"/>
      <c r="J7" s="198"/>
      <c r="K7" s="198"/>
      <c r="L7" s="198"/>
      <c r="M7" s="198"/>
      <c r="N7" s="198"/>
      <c r="O7" s="203"/>
      <c r="P7" s="57" t="s">
        <v>159</v>
      </c>
      <c r="Q7" s="50" t="s">
        <v>109</v>
      </c>
      <c r="R7" s="51"/>
      <c r="S7" s="51"/>
      <c r="T7" s="51"/>
      <c r="U7" s="51"/>
      <c r="V7" s="51"/>
      <c r="W7" s="52"/>
      <c r="X7" s="2"/>
      <c r="Y7" s="2"/>
      <c r="Z7" s="2"/>
      <c r="AA7" s="2"/>
      <c r="AB7" s="2"/>
    </row>
    <row r="8" spans="1:28" x14ac:dyDescent="0.2">
      <c r="A8" s="192"/>
      <c r="B8" s="103"/>
      <c r="C8" s="82" t="str">
        <f>P2</f>
        <v>0478 T</v>
      </c>
      <c r="E8" s="106"/>
      <c r="F8" s="107"/>
      <c r="G8" s="190"/>
      <c r="H8" s="79"/>
      <c r="I8" s="85" t="str">
        <f>P6</f>
        <v>Pląskowice</v>
      </c>
      <c r="J8" s="80"/>
      <c r="K8" s="80"/>
      <c r="L8" s="80"/>
      <c r="M8" s="80"/>
      <c r="N8" s="80"/>
      <c r="O8" s="81"/>
      <c r="P8" s="57" t="s">
        <v>156</v>
      </c>
      <c r="Q8" s="50" t="s">
        <v>110</v>
      </c>
      <c r="R8" s="51"/>
      <c r="S8" s="51"/>
      <c r="T8" s="51"/>
      <c r="U8" s="51"/>
      <c r="V8" s="51"/>
      <c r="W8" s="52"/>
      <c r="X8" s="74"/>
      <c r="Y8" s="74"/>
      <c r="Z8" s="74"/>
      <c r="AA8" s="74"/>
      <c r="AB8" s="74"/>
    </row>
    <row r="9" spans="1:28" x14ac:dyDescent="0.2">
      <c r="A9" s="191">
        <v>3</v>
      </c>
      <c r="B9" s="197" t="str">
        <f>Q3</f>
        <v>Kilometraż</v>
      </c>
      <c r="C9" s="198"/>
      <c r="D9" s="198"/>
      <c r="E9" s="198"/>
      <c r="F9" s="199"/>
      <c r="G9" s="189">
        <v>7</v>
      </c>
      <c r="H9" s="197" t="str">
        <f>Q7</f>
        <v xml:space="preserve">Rodzaj i nazwa przeszkody: </v>
      </c>
      <c r="I9" s="198"/>
      <c r="J9" s="198"/>
      <c r="K9" s="198"/>
      <c r="L9" s="198"/>
      <c r="M9" s="198"/>
      <c r="N9" s="198"/>
      <c r="O9" s="203"/>
      <c r="P9" s="57" t="s">
        <v>157</v>
      </c>
      <c r="X9" s="2"/>
      <c r="Y9" s="2"/>
      <c r="Z9" s="2"/>
      <c r="AA9" s="2"/>
      <c r="AB9" s="2"/>
    </row>
    <row r="10" spans="1:28" x14ac:dyDescent="0.2">
      <c r="A10" s="192"/>
      <c r="B10" s="103"/>
      <c r="C10" s="83" t="str">
        <f>CONCATENATE("km ",P3)</f>
        <v>km 1+770</v>
      </c>
      <c r="E10" s="106"/>
      <c r="F10" s="107"/>
      <c r="G10" s="190"/>
      <c r="H10" s="79"/>
      <c r="I10" s="85" t="str">
        <f>P7</f>
        <v>tory kolejowe</v>
      </c>
      <c r="J10" s="80"/>
      <c r="K10" s="80"/>
      <c r="L10" s="80"/>
      <c r="M10" s="80"/>
      <c r="N10" s="80"/>
      <c r="O10" s="81"/>
      <c r="P10" s="76"/>
      <c r="Q10" s="69"/>
      <c r="R10" s="70"/>
      <c r="S10" s="70"/>
      <c r="T10" s="70"/>
      <c r="U10" s="70"/>
      <c r="V10" s="70"/>
      <c r="W10" s="73"/>
      <c r="X10" s="74"/>
      <c r="Y10" s="74"/>
      <c r="Z10" s="74"/>
      <c r="AA10" s="74"/>
      <c r="AB10" s="74"/>
    </row>
    <row r="11" spans="1:28" x14ac:dyDescent="0.2">
      <c r="A11" s="191">
        <v>4</v>
      </c>
      <c r="B11" s="197" t="str">
        <f>Q4</f>
        <v xml:space="preserve">Materiał konstrukcyjny dźwigarów: </v>
      </c>
      <c r="C11" s="198"/>
      <c r="D11" s="198"/>
      <c r="E11" s="198"/>
      <c r="F11" s="199"/>
      <c r="G11" s="189">
        <v>8</v>
      </c>
      <c r="H11" s="197" t="str">
        <f>Q8</f>
        <v xml:space="preserve">Długość obiektu: </v>
      </c>
      <c r="I11" s="198"/>
      <c r="J11" s="198"/>
      <c r="K11" s="198"/>
      <c r="L11" s="198"/>
      <c r="M11" s="198"/>
      <c r="N11" s="198"/>
      <c r="O11" s="203"/>
      <c r="P11" s="77"/>
      <c r="X11" s="2"/>
      <c r="Y11" s="2"/>
      <c r="Z11" s="2"/>
      <c r="AA11" s="2"/>
      <c r="AB11" s="2"/>
    </row>
    <row r="12" spans="1:28" x14ac:dyDescent="0.2">
      <c r="A12" s="192"/>
      <c r="B12" s="103"/>
      <c r="C12" s="82" t="str">
        <f>P4</f>
        <v>beton sprężony</v>
      </c>
      <c r="E12" s="71"/>
      <c r="F12" s="72"/>
      <c r="G12" s="190"/>
      <c r="H12" s="79"/>
      <c r="I12" s="85" t="str">
        <f>P8</f>
        <v>45,30 m</v>
      </c>
      <c r="J12" s="80"/>
      <c r="K12" s="80"/>
      <c r="L12" s="80"/>
      <c r="M12" s="80"/>
      <c r="N12" s="80"/>
      <c r="O12" s="81"/>
      <c r="P12" s="78"/>
      <c r="Q12" s="75"/>
      <c r="R12" s="75"/>
      <c r="S12" s="75"/>
      <c r="T12" s="75"/>
      <c r="U12" s="75"/>
      <c r="V12" s="75"/>
      <c r="W12" s="75"/>
      <c r="X12" s="74"/>
      <c r="Y12" s="74"/>
      <c r="Z12" s="74"/>
      <c r="AA12" s="74"/>
      <c r="AB12" s="74"/>
    </row>
    <row r="13" spans="1:28" x14ac:dyDescent="0.2">
      <c r="A13" s="204" t="s">
        <v>1</v>
      </c>
      <c r="B13" s="205"/>
      <c r="C13" s="205"/>
      <c r="D13" s="140"/>
      <c r="E13" s="140"/>
      <c r="F13" s="140"/>
      <c r="G13" s="140"/>
      <c r="H13" s="140"/>
      <c r="I13" s="140"/>
      <c r="J13" s="140"/>
      <c r="K13" s="140"/>
      <c r="L13" s="140"/>
      <c r="M13" s="140"/>
      <c r="N13" s="140" t="s">
        <v>2</v>
      </c>
      <c r="O13" s="171"/>
      <c r="P13" s="2"/>
      <c r="Q13" s="10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spans="1:28" ht="31.5" x14ac:dyDescent="0.2">
      <c r="A14" s="16" t="s">
        <v>3</v>
      </c>
      <c r="B14" s="200" t="s">
        <v>4</v>
      </c>
      <c r="C14" s="201"/>
      <c r="D14" s="202"/>
      <c r="E14" s="206" t="s">
        <v>5</v>
      </c>
      <c r="F14" s="206"/>
      <c r="G14" s="206"/>
      <c r="H14" s="206"/>
      <c r="I14" s="206"/>
      <c r="J14" s="206"/>
      <c r="K14" s="206"/>
      <c r="L14" s="206"/>
      <c r="M14" s="27" t="s">
        <v>53</v>
      </c>
      <c r="N14" s="15" t="s">
        <v>55</v>
      </c>
      <c r="O14" s="17" t="s">
        <v>54</v>
      </c>
      <c r="P14" s="2"/>
      <c r="Q14" s="102"/>
      <c r="R14" s="2"/>
      <c r="S14" s="2"/>
      <c r="T14" s="2"/>
      <c r="U14" s="2"/>
      <c r="V14" s="2"/>
      <c r="W14" s="2"/>
      <c r="X14" s="25"/>
      <c r="Y14" s="2"/>
      <c r="Z14" s="2"/>
      <c r="AA14" s="2"/>
      <c r="AB14" s="2"/>
    </row>
    <row r="15" spans="1:28" x14ac:dyDescent="0.2">
      <c r="A15" s="28">
        <v>1</v>
      </c>
      <c r="B15" s="110" t="s">
        <v>7</v>
      </c>
      <c r="C15" s="111"/>
      <c r="D15" s="136"/>
      <c r="E15" s="89" t="s">
        <v>124</v>
      </c>
      <c r="F15" s="89" t="s">
        <v>125</v>
      </c>
      <c r="G15" s="89" t="s">
        <v>135</v>
      </c>
      <c r="H15" s="89" t="s">
        <v>146</v>
      </c>
      <c r="I15" s="89"/>
      <c r="J15" s="89"/>
      <c r="K15" s="89"/>
      <c r="L15" s="89"/>
      <c r="M15" s="89">
        <v>2</v>
      </c>
      <c r="N15" s="26" t="str">
        <f>IF(M15="-","","NIE")</f>
        <v>NIE</v>
      </c>
      <c r="O15" s="13"/>
      <c r="P15" s="2"/>
      <c r="Q15" s="102">
        <f>IF(N15="nie",1,IF(N15="tak",1,0))</f>
        <v>1</v>
      </c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</row>
    <row r="16" spans="1:28" ht="12.75" customHeight="1" x14ac:dyDescent="0.2">
      <c r="A16" s="28">
        <f>A15+1</f>
        <v>2</v>
      </c>
      <c r="B16" s="110" t="s">
        <v>98</v>
      </c>
      <c r="C16" s="111"/>
      <c r="D16" s="136"/>
      <c r="E16" s="89" t="s">
        <v>137</v>
      </c>
      <c r="F16" s="89" t="s">
        <v>138</v>
      </c>
      <c r="G16" s="89" t="s">
        <v>139</v>
      </c>
      <c r="H16" s="89"/>
      <c r="I16" s="89"/>
      <c r="J16" s="89"/>
      <c r="K16" s="89"/>
      <c r="L16" s="89"/>
      <c r="M16" s="89">
        <v>3</v>
      </c>
      <c r="N16" s="26" t="str">
        <f t="shared" ref="N16:N28" si="0">IF(M16="-","","NIE")</f>
        <v>NIE</v>
      </c>
      <c r="O16" s="13"/>
      <c r="P16" s="2"/>
      <c r="Q16" s="102">
        <f t="shared" ref="Q16:Q30" si="1">IF(N16="nie",1,IF(N16="tak",1,0))</f>
        <v>1</v>
      </c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</row>
    <row r="17" spans="1:28" ht="12.75" customHeight="1" x14ac:dyDescent="0.2">
      <c r="A17" s="28">
        <f t="shared" ref="A17:A34" si="2">A16+1</f>
        <v>3</v>
      </c>
      <c r="B17" s="110" t="s">
        <v>8</v>
      </c>
      <c r="C17" s="111"/>
      <c r="D17" s="136"/>
      <c r="E17" s="89" t="s">
        <v>139</v>
      </c>
      <c r="F17" s="89" t="s">
        <v>138</v>
      </c>
      <c r="G17" s="89" t="s">
        <v>137</v>
      </c>
      <c r="H17" s="89" t="s">
        <v>140</v>
      </c>
      <c r="I17" s="89" t="s">
        <v>144</v>
      </c>
      <c r="J17" s="89"/>
      <c r="K17" s="89"/>
      <c r="L17" s="89"/>
      <c r="M17" s="89">
        <v>3</v>
      </c>
      <c r="N17" s="26" t="str">
        <f t="shared" si="0"/>
        <v>NIE</v>
      </c>
      <c r="O17" s="13"/>
      <c r="P17" s="2"/>
      <c r="Q17" s="102">
        <f t="shared" si="1"/>
        <v>1</v>
      </c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</row>
    <row r="18" spans="1:28" ht="13.5" customHeight="1" x14ac:dyDescent="0.2">
      <c r="A18" s="28">
        <f t="shared" si="2"/>
        <v>4</v>
      </c>
      <c r="B18" s="110" t="s">
        <v>9</v>
      </c>
      <c r="C18" s="111"/>
      <c r="D18" s="136"/>
      <c r="E18" s="89" t="s">
        <v>138</v>
      </c>
      <c r="F18" s="89" t="s">
        <v>139</v>
      </c>
      <c r="G18" s="89" t="s">
        <v>137</v>
      </c>
      <c r="H18" s="89" t="s">
        <v>130</v>
      </c>
      <c r="I18" s="89"/>
      <c r="J18" s="89"/>
      <c r="K18" s="89"/>
      <c r="L18" s="89"/>
      <c r="M18" s="89">
        <v>3</v>
      </c>
      <c r="N18" s="26" t="str">
        <f t="shared" si="0"/>
        <v>NIE</v>
      </c>
      <c r="O18" s="13"/>
      <c r="P18" s="2"/>
      <c r="Q18" s="102">
        <f t="shared" si="1"/>
        <v>1</v>
      </c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</row>
    <row r="19" spans="1:28" ht="12.75" customHeight="1" x14ac:dyDescent="0.2">
      <c r="A19" s="28">
        <f t="shared" si="2"/>
        <v>5</v>
      </c>
      <c r="B19" s="110" t="s">
        <v>60</v>
      </c>
      <c r="C19" s="111"/>
      <c r="D19" s="136"/>
      <c r="E19" s="89" t="s">
        <v>127</v>
      </c>
      <c r="F19" s="89" t="s">
        <v>128</v>
      </c>
      <c r="G19" s="89" t="s">
        <v>131</v>
      </c>
      <c r="H19" s="89"/>
      <c r="I19" s="89"/>
      <c r="J19" s="89"/>
      <c r="K19" s="89"/>
      <c r="L19" s="89"/>
      <c r="M19" s="89">
        <v>3</v>
      </c>
      <c r="N19" s="26" t="str">
        <f t="shared" si="0"/>
        <v>NIE</v>
      </c>
      <c r="O19" s="13"/>
      <c r="P19" s="2"/>
      <c r="Q19" s="102">
        <f t="shared" si="1"/>
        <v>1</v>
      </c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</row>
    <row r="20" spans="1:28" ht="12.75" customHeight="1" x14ac:dyDescent="0.2">
      <c r="A20" s="28">
        <f t="shared" si="2"/>
        <v>6</v>
      </c>
      <c r="B20" s="110" t="s">
        <v>101</v>
      </c>
      <c r="C20" s="111"/>
      <c r="D20" s="136"/>
      <c r="E20" s="89" t="s">
        <v>125</v>
      </c>
      <c r="F20" s="89" t="s">
        <v>132</v>
      </c>
      <c r="G20" s="89" t="s">
        <v>150</v>
      </c>
      <c r="H20" s="89" t="s">
        <v>141</v>
      </c>
      <c r="I20" s="89" t="s">
        <v>130</v>
      </c>
      <c r="J20" s="89" t="s">
        <v>126</v>
      </c>
      <c r="K20" s="89" t="s">
        <v>124</v>
      </c>
      <c r="L20" s="89"/>
      <c r="M20" s="89">
        <v>2</v>
      </c>
      <c r="N20" s="26" t="str">
        <f t="shared" si="0"/>
        <v>NIE</v>
      </c>
      <c r="O20" s="13"/>
      <c r="P20" s="2"/>
      <c r="Q20" s="102">
        <f t="shared" si="1"/>
        <v>1</v>
      </c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</row>
    <row r="21" spans="1:28" ht="12.75" customHeight="1" x14ac:dyDescent="0.2">
      <c r="A21" s="28">
        <f t="shared" si="2"/>
        <v>7</v>
      </c>
      <c r="B21" s="110" t="s">
        <v>72</v>
      </c>
      <c r="C21" s="111"/>
      <c r="D21" s="136"/>
      <c r="E21" s="89" t="s">
        <v>125</v>
      </c>
      <c r="F21" s="89" t="s">
        <v>145</v>
      </c>
      <c r="G21" s="89"/>
      <c r="H21" s="89"/>
      <c r="I21" s="89"/>
      <c r="J21" s="89"/>
      <c r="K21" s="89"/>
      <c r="L21" s="89"/>
      <c r="M21" s="89">
        <v>2</v>
      </c>
      <c r="N21" s="26" t="str">
        <f>IF(M21="-","","NIE")</f>
        <v>NIE</v>
      </c>
      <c r="O21" s="13"/>
      <c r="P21" s="2"/>
      <c r="Q21" s="102">
        <f t="shared" si="1"/>
        <v>1</v>
      </c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</row>
    <row r="22" spans="1:28" ht="12.75" customHeight="1" x14ac:dyDescent="0.2">
      <c r="A22" s="28">
        <f t="shared" si="2"/>
        <v>8</v>
      </c>
      <c r="B22" s="110" t="s">
        <v>73</v>
      </c>
      <c r="C22" s="111"/>
      <c r="D22" s="136"/>
      <c r="E22" s="89" t="s">
        <v>148</v>
      </c>
      <c r="F22" s="89"/>
      <c r="G22" s="89"/>
      <c r="H22" s="89"/>
      <c r="I22" s="89"/>
      <c r="J22" s="89"/>
      <c r="K22" s="89"/>
      <c r="L22" s="89"/>
      <c r="M22" s="89">
        <v>0</v>
      </c>
      <c r="N22" s="26" t="str">
        <f t="shared" si="0"/>
        <v>NIE</v>
      </c>
      <c r="O22" s="13"/>
      <c r="P22" s="2"/>
      <c r="Q22" s="102">
        <f t="shared" si="1"/>
        <v>1</v>
      </c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</row>
    <row r="23" spans="1:28" ht="12.75" customHeight="1" x14ac:dyDescent="0.2">
      <c r="A23" s="28">
        <f t="shared" si="2"/>
        <v>9</v>
      </c>
      <c r="B23" s="110" t="s">
        <v>74</v>
      </c>
      <c r="C23" s="111"/>
      <c r="D23" s="136"/>
      <c r="E23" s="89" t="s">
        <v>124</v>
      </c>
      <c r="F23" s="89" t="s">
        <v>141</v>
      </c>
      <c r="G23" s="89" t="s">
        <v>132</v>
      </c>
      <c r="H23" s="89" t="s">
        <v>150</v>
      </c>
      <c r="I23" s="89" t="s">
        <v>142</v>
      </c>
      <c r="J23" s="89"/>
      <c r="K23" s="89"/>
      <c r="L23" s="89"/>
      <c r="M23" s="89">
        <v>3</v>
      </c>
      <c r="N23" s="26" t="str">
        <f>IF(M23="-","","NIE")</f>
        <v>NIE</v>
      </c>
      <c r="O23" s="13"/>
      <c r="P23" s="2"/>
      <c r="Q23" s="102">
        <f t="shared" si="1"/>
        <v>1</v>
      </c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</row>
    <row r="24" spans="1:28" ht="12.75" customHeight="1" x14ac:dyDescent="0.2">
      <c r="A24" s="28">
        <f t="shared" si="2"/>
        <v>10</v>
      </c>
      <c r="B24" s="110" t="s">
        <v>75</v>
      </c>
      <c r="C24" s="111"/>
      <c r="D24" s="136"/>
      <c r="E24" s="89" t="s">
        <v>125</v>
      </c>
      <c r="F24" s="89" t="s">
        <v>130</v>
      </c>
      <c r="G24" s="89" t="s">
        <v>142</v>
      </c>
      <c r="H24" s="89" t="s">
        <v>126</v>
      </c>
      <c r="I24" s="89" t="s">
        <v>141</v>
      </c>
      <c r="J24" s="89"/>
      <c r="K24" s="89"/>
      <c r="L24" s="89"/>
      <c r="M24" s="89">
        <v>3</v>
      </c>
      <c r="N24" s="101" t="str">
        <f>IF(M24="-","","NIE")</f>
        <v>NIE</v>
      </c>
      <c r="O24" s="13"/>
      <c r="P24" s="2"/>
      <c r="Q24" s="102">
        <f t="shared" si="1"/>
        <v>1</v>
      </c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</row>
    <row r="25" spans="1:28" x14ac:dyDescent="0.2">
      <c r="A25" s="28">
        <f t="shared" si="2"/>
        <v>11</v>
      </c>
      <c r="B25" s="110" t="s">
        <v>76</v>
      </c>
      <c r="C25" s="111"/>
      <c r="D25" s="136"/>
      <c r="E25" s="89" t="s">
        <v>127</v>
      </c>
      <c r="F25" s="89" t="s">
        <v>128</v>
      </c>
      <c r="G25" s="89" t="s">
        <v>131</v>
      </c>
      <c r="H25" s="89"/>
      <c r="I25" s="89"/>
      <c r="J25" s="89"/>
      <c r="K25" s="89"/>
      <c r="L25" s="89"/>
      <c r="M25" s="89">
        <v>2</v>
      </c>
      <c r="N25" s="26" t="str">
        <f t="shared" si="0"/>
        <v>NIE</v>
      </c>
      <c r="O25" s="13"/>
      <c r="P25" s="2"/>
      <c r="Q25" s="102">
        <f t="shared" si="1"/>
        <v>1</v>
      </c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</row>
    <row r="26" spans="1:28" ht="12.75" customHeight="1" x14ac:dyDescent="0.2">
      <c r="A26" s="28">
        <f t="shared" si="2"/>
        <v>12</v>
      </c>
      <c r="B26" s="110" t="s">
        <v>77</v>
      </c>
      <c r="C26" s="111"/>
      <c r="D26" s="136"/>
      <c r="E26" s="89" t="s">
        <v>137</v>
      </c>
      <c r="F26" s="89"/>
      <c r="G26" s="89"/>
      <c r="H26" s="89"/>
      <c r="I26" s="89"/>
      <c r="J26" s="89"/>
      <c r="K26" s="89"/>
      <c r="L26" s="89"/>
      <c r="M26" s="89">
        <v>2</v>
      </c>
      <c r="N26" s="26" t="str">
        <f t="shared" si="0"/>
        <v>NIE</v>
      </c>
      <c r="O26" s="13"/>
      <c r="P26" s="2"/>
      <c r="Q26" s="102">
        <f t="shared" si="1"/>
        <v>1</v>
      </c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</row>
    <row r="27" spans="1:28" x14ac:dyDescent="0.2">
      <c r="A27" s="28">
        <f t="shared" si="2"/>
        <v>13</v>
      </c>
      <c r="B27" s="110" t="s">
        <v>78</v>
      </c>
      <c r="C27" s="111"/>
      <c r="D27" s="136"/>
      <c r="E27" s="89" t="s">
        <v>125</v>
      </c>
      <c r="F27" s="89" t="s">
        <v>130</v>
      </c>
      <c r="G27" s="89" t="s">
        <v>126</v>
      </c>
      <c r="H27" s="89" t="s">
        <v>142</v>
      </c>
      <c r="I27" s="89" t="s">
        <v>141</v>
      </c>
      <c r="J27" s="89"/>
      <c r="K27" s="89"/>
      <c r="L27" s="89"/>
      <c r="M27" s="89">
        <v>2</v>
      </c>
      <c r="N27" s="26" t="str">
        <f t="shared" si="0"/>
        <v>NIE</v>
      </c>
      <c r="O27" s="13"/>
      <c r="P27" s="2"/>
      <c r="Q27" s="102">
        <f t="shared" si="1"/>
        <v>1</v>
      </c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</row>
    <row r="28" spans="1:28" x14ac:dyDescent="0.2">
      <c r="A28" s="28">
        <f t="shared" si="2"/>
        <v>14</v>
      </c>
      <c r="B28" s="110" t="s">
        <v>79</v>
      </c>
      <c r="C28" s="111"/>
      <c r="D28" s="136"/>
      <c r="E28" s="89" t="s">
        <v>141</v>
      </c>
      <c r="F28" s="89" t="s">
        <v>125</v>
      </c>
      <c r="G28" s="89" t="s">
        <v>130</v>
      </c>
      <c r="H28" s="89" t="s">
        <v>126</v>
      </c>
      <c r="I28" s="89" t="s">
        <v>142</v>
      </c>
      <c r="J28" s="89" t="s">
        <v>124</v>
      </c>
      <c r="K28" s="89"/>
      <c r="L28" s="89"/>
      <c r="M28" s="89">
        <v>2</v>
      </c>
      <c r="N28" s="26" t="str">
        <f t="shared" si="0"/>
        <v>NIE</v>
      </c>
      <c r="O28" s="13"/>
      <c r="P28" s="2"/>
      <c r="Q28" s="102">
        <f t="shared" si="1"/>
        <v>1</v>
      </c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</row>
    <row r="29" spans="1:28" ht="12.75" customHeight="1" x14ac:dyDescent="0.2">
      <c r="A29" s="28">
        <f t="shared" si="2"/>
        <v>15</v>
      </c>
      <c r="B29" s="110" t="s">
        <v>80</v>
      </c>
      <c r="C29" s="111"/>
      <c r="D29" s="136"/>
      <c r="E29" s="89"/>
      <c r="F29" s="89"/>
      <c r="G29" s="89"/>
      <c r="H29" s="89"/>
      <c r="I29" s="89"/>
      <c r="J29" s="89"/>
      <c r="K29" s="89"/>
      <c r="L29" s="89"/>
      <c r="M29" s="89" t="s">
        <v>66</v>
      </c>
      <c r="N29" s="26" t="str">
        <f t="shared" ref="N29:N36" si="3">IF(M29="-","","NIE")</f>
        <v/>
      </c>
      <c r="O29" s="13"/>
      <c r="P29" s="2"/>
      <c r="Q29" s="102">
        <f t="shared" si="1"/>
        <v>0</v>
      </c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</row>
    <row r="30" spans="1:28" x14ac:dyDescent="0.2">
      <c r="A30" s="28">
        <f t="shared" si="2"/>
        <v>16</v>
      </c>
      <c r="B30" s="110" t="s">
        <v>81</v>
      </c>
      <c r="C30" s="111"/>
      <c r="D30" s="136"/>
      <c r="E30" s="89"/>
      <c r="F30" s="89"/>
      <c r="G30" s="89"/>
      <c r="H30" s="89"/>
      <c r="I30" s="89"/>
      <c r="J30" s="89"/>
      <c r="K30" s="89"/>
      <c r="L30" s="89"/>
      <c r="M30" s="89" t="s">
        <v>66</v>
      </c>
      <c r="N30" s="26" t="str">
        <f t="shared" si="3"/>
        <v/>
      </c>
      <c r="O30" s="13"/>
      <c r="P30" s="2"/>
      <c r="Q30" s="102">
        <f t="shared" si="1"/>
        <v>0</v>
      </c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</row>
    <row r="31" spans="1:28" x14ac:dyDescent="0.2">
      <c r="A31" s="28">
        <f t="shared" si="2"/>
        <v>17</v>
      </c>
      <c r="B31" s="114" t="s">
        <v>82</v>
      </c>
      <c r="C31" s="115"/>
      <c r="D31" s="116"/>
      <c r="E31" s="90"/>
      <c r="F31" s="90"/>
      <c r="G31" s="90"/>
      <c r="H31" s="90"/>
      <c r="I31" s="90"/>
      <c r="J31" s="90"/>
      <c r="K31" s="90"/>
      <c r="L31" s="91"/>
      <c r="M31" s="89" t="s">
        <v>66</v>
      </c>
      <c r="N31" s="26" t="str">
        <f t="shared" si="3"/>
        <v/>
      </c>
      <c r="O31" s="13"/>
      <c r="P31" s="2"/>
      <c r="Q31" s="102">
        <f t="shared" ref="Q31:Q38" si="4">IF(N31="nie",1,IF(N31="tak",1,0))</f>
        <v>0</v>
      </c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</row>
    <row r="32" spans="1:28" x14ac:dyDescent="0.2">
      <c r="A32" s="28">
        <f t="shared" si="2"/>
        <v>18</v>
      </c>
      <c r="B32" s="114" t="s">
        <v>83</v>
      </c>
      <c r="C32" s="115"/>
      <c r="D32" s="116"/>
      <c r="E32" s="92" t="s">
        <v>127</v>
      </c>
      <c r="F32" s="92" t="s">
        <v>128</v>
      </c>
      <c r="G32" s="92" t="s">
        <v>160</v>
      </c>
      <c r="H32" s="92"/>
      <c r="I32" s="92"/>
      <c r="J32" s="92"/>
      <c r="K32" s="92"/>
      <c r="L32" s="93"/>
      <c r="M32" s="89">
        <v>2</v>
      </c>
      <c r="N32" s="26" t="str">
        <f t="shared" si="3"/>
        <v>NIE</v>
      </c>
      <c r="O32" s="13"/>
      <c r="P32" s="2"/>
      <c r="Q32" s="102">
        <f t="shared" si="4"/>
        <v>1</v>
      </c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</row>
    <row r="33" spans="1:28" x14ac:dyDescent="0.2">
      <c r="A33" s="28">
        <f t="shared" si="2"/>
        <v>19</v>
      </c>
      <c r="B33" s="114" t="s">
        <v>99</v>
      </c>
      <c r="C33" s="115"/>
      <c r="D33" s="116"/>
      <c r="E33" s="92"/>
      <c r="F33" s="92"/>
      <c r="G33" s="92"/>
      <c r="H33" s="92"/>
      <c r="I33" s="92"/>
      <c r="J33" s="92"/>
      <c r="K33" s="92"/>
      <c r="L33" s="93"/>
      <c r="M33" s="89" t="s">
        <v>66</v>
      </c>
      <c r="N33" s="26" t="str">
        <f t="shared" si="3"/>
        <v/>
      </c>
      <c r="O33" s="13"/>
      <c r="P33" s="2"/>
      <c r="Q33" s="102">
        <f t="shared" si="4"/>
        <v>0</v>
      </c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</row>
    <row r="34" spans="1:28" x14ac:dyDescent="0.2">
      <c r="A34" s="28">
        <f t="shared" si="2"/>
        <v>20</v>
      </c>
      <c r="B34" s="114" t="s">
        <v>100</v>
      </c>
      <c r="C34" s="115"/>
      <c r="D34" s="116"/>
      <c r="E34" s="92"/>
      <c r="F34" s="92"/>
      <c r="G34" s="92"/>
      <c r="H34" s="92"/>
      <c r="I34" s="92"/>
      <c r="J34" s="92"/>
      <c r="K34" s="92"/>
      <c r="L34" s="93"/>
      <c r="M34" s="89" t="s">
        <v>66</v>
      </c>
      <c r="N34" s="26" t="str">
        <f t="shared" si="3"/>
        <v/>
      </c>
      <c r="O34" s="13"/>
      <c r="P34" s="2"/>
      <c r="Q34" s="102">
        <f t="shared" si="4"/>
        <v>0</v>
      </c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</row>
    <row r="35" spans="1:28" x14ac:dyDescent="0.2">
      <c r="A35" s="28">
        <f>A34+1</f>
        <v>21</v>
      </c>
      <c r="B35" s="114" t="s">
        <v>62</v>
      </c>
      <c r="C35" s="115"/>
      <c r="D35" s="116"/>
      <c r="E35" s="92"/>
      <c r="F35" s="92"/>
      <c r="G35" s="92"/>
      <c r="H35" s="92"/>
      <c r="I35" s="92"/>
      <c r="J35" s="92"/>
      <c r="K35" s="92"/>
      <c r="L35" s="93"/>
      <c r="M35" s="89" t="s">
        <v>66</v>
      </c>
      <c r="N35" s="26" t="str">
        <f t="shared" si="3"/>
        <v/>
      </c>
      <c r="O35" s="13"/>
      <c r="P35" s="2"/>
      <c r="Q35" s="102">
        <f t="shared" si="4"/>
        <v>0</v>
      </c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</row>
    <row r="36" spans="1:28" x14ac:dyDescent="0.2">
      <c r="A36" s="100">
        <v>22</v>
      </c>
      <c r="B36" s="117" t="s">
        <v>97</v>
      </c>
      <c r="C36" s="118"/>
      <c r="D36" s="119"/>
      <c r="E36" s="92"/>
      <c r="F36" s="92"/>
      <c r="G36" s="92"/>
      <c r="H36" s="92"/>
      <c r="I36" s="92"/>
      <c r="J36" s="92"/>
      <c r="K36" s="92"/>
      <c r="L36" s="92"/>
      <c r="M36" s="89" t="s">
        <v>66</v>
      </c>
      <c r="N36" s="26" t="str">
        <f t="shared" si="3"/>
        <v/>
      </c>
      <c r="O36" s="13"/>
      <c r="P36" s="2"/>
      <c r="Q36" s="102">
        <f t="shared" si="4"/>
        <v>0</v>
      </c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</row>
    <row r="37" spans="1:28" x14ac:dyDescent="0.2">
      <c r="A37" s="8"/>
      <c r="B37" s="117"/>
      <c r="C37" s="118"/>
      <c r="D37" s="119"/>
      <c r="E37" s="7"/>
      <c r="F37" s="7"/>
      <c r="G37" s="7"/>
      <c r="H37" s="7"/>
      <c r="I37" s="7"/>
      <c r="J37" s="7"/>
      <c r="K37" s="7"/>
      <c r="L37" s="7"/>
      <c r="M37" s="7"/>
      <c r="N37" s="12"/>
      <c r="O37" s="13"/>
      <c r="P37" s="3"/>
      <c r="Q37" s="102">
        <f t="shared" si="4"/>
        <v>0</v>
      </c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</row>
    <row r="38" spans="1:28" x14ac:dyDescent="0.2">
      <c r="A38" s="8"/>
      <c r="B38" s="117"/>
      <c r="C38" s="118"/>
      <c r="D38" s="119"/>
      <c r="E38" s="7"/>
      <c r="F38" s="7"/>
      <c r="G38" s="7"/>
      <c r="H38" s="7"/>
      <c r="I38" s="7"/>
      <c r="J38" s="7"/>
      <c r="K38" s="7"/>
      <c r="L38" s="7"/>
      <c r="M38" s="7"/>
      <c r="N38" s="12"/>
      <c r="O38" s="13"/>
      <c r="P38" s="2"/>
      <c r="Q38" s="102">
        <f t="shared" si="4"/>
        <v>0</v>
      </c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</row>
    <row r="39" spans="1:28" x14ac:dyDescent="0.2">
      <c r="A39" s="8"/>
      <c r="B39" s="234" t="s">
        <v>10</v>
      </c>
      <c r="C39" s="235"/>
      <c r="D39" s="245"/>
      <c r="E39" s="186" t="s">
        <v>11</v>
      </c>
      <c r="F39" s="186"/>
      <c r="G39" s="186"/>
      <c r="H39" s="187" t="s">
        <v>12</v>
      </c>
      <c r="I39" s="187"/>
      <c r="J39" s="187"/>
      <c r="K39" s="187"/>
      <c r="L39" s="187"/>
      <c r="M39" s="94">
        <f>SUM(M15:M38)/Q39</f>
        <v>2.2666666666666666</v>
      </c>
      <c r="N39" s="7"/>
      <c r="O39" s="9"/>
      <c r="P39" s="2"/>
      <c r="Q39" s="102">
        <f>SUM(Q15:Q38)</f>
        <v>15</v>
      </c>
      <c r="R39" s="25"/>
      <c r="S39" s="2"/>
      <c r="T39" s="2"/>
      <c r="U39" s="2"/>
      <c r="V39" s="2"/>
      <c r="W39" s="2"/>
      <c r="X39" s="2"/>
      <c r="Y39" s="2"/>
      <c r="Z39" s="2"/>
      <c r="AA39" s="2"/>
      <c r="AB39" s="2"/>
    </row>
    <row r="40" spans="1:28" ht="13.5" thickBot="1" x14ac:dyDescent="0.25">
      <c r="A40" s="29"/>
      <c r="B40" s="246" t="s">
        <v>13</v>
      </c>
      <c r="C40" s="247"/>
      <c r="D40" s="248"/>
      <c r="E40" s="86">
        <v>16</v>
      </c>
      <c r="F40" s="87" t="s">
        <v>64</v>
      </c>
      <c r="G40" s="88"/>
      <c r="H40" s="188" t="s">
        <v>14</v>
      </c>
      <c r="I40" s="188"/>
      <c r="J40" s="188"/>
      <c r="K40" s="188"/>
      <c r="L40" s="188"/>
      <c r="M40" s="95">
        <f>MIN(M23:M24,IF(M28="-",M27,IF(M27="-",M28,(M27+M28)/2)),M39)</f>
        <v>2</v>
      </c>
      <c r="N40" s="30"/>
      <c r="O40" s="31"/>
      <c r="P40" s="2"/>
      <c r="Q40" s="10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</row>
    <row r="41" spans="1:28" x14ac:dyDescent="0.2">
      <c r="A41" s="193" t="s">
        <v>15</v>
      </c>
      <c r="B41" s="194"/>
      <c r="C41" s="194"/>
      <c r="D41" s="195"/>
      <c r="E41" s="195"/>
      <c r="F41" s="195"/>
      <c r="G41" s="195"/>
      <c r="H41" s="195"/>
      <c r="I41" s="195"/>
      <c r="J41" s="195"/>
      <c r="K41" s="195"/>
      <c r="L41" s="195"/>
      <c r="M41" s="195"/>
      <c r="N41" s="195"/>
      <c r="O41" s="196"/>
      <c r="P41" s="2"/>
      <c r="Q41" s="10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</row>
    <row r="42" spans="1:28" ht="26.25" customHeight="1" x14ac:dyDescent="0.2">
      <c r="A42" s="223" t="s">
        <v>134</v>
      </c>
      <c r="B42" s="136"/>
      <c r="C42" s="136"/>
      <c r="D42" s="224"/>
      <c r="E42" s="224"/>
      <c r="F42" s="224"/>
      <c r="G42" s="224"/>
      <c r="H42" s="224"/>
      <c r="I42" s="224"/>
      <c r="J42" s="224"/>
      <c r="K42" s="224"/>
      <c r="L42" s="224"/>
      <c r="M42" s="224"/>
      <c r="N42" s="224"/>
      <c r="O42" s="225"/>
      <c r="P42" s="2"/>
      <c r="Q42" s="10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</row>
    <row r="43" spans="1:28" x14ac:dyDescent="0.2">
      <c r="A43" s="182" t="s">
        <v>16</v>
      </c>
      <c r="B43" s="183"/>
      <c r="C43" s="183"/>
      <c r="D43" s="184"/>
      <c r="E43" s="184"/>
      <c r="F43" s="184"/>
      <c r="G43" s="184"/>
      <c r="H43" s="184"/>
      <c r="I43" s="184"/>
      <c r="J43" s="184"/>
      <c r="K43" s="184"/>
      <c r="L43" s="184"/>
      <c r="M43" s="184"/>
      <c r="N43" s="184"/>
      <c r="O43" s="185"/>
      <c r="P43" s="2"/>
      <c r="Q43" s="10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</row>
    <row r="44" spans="1:28" ht="26.25" customHeight="1" thickBot="1" x14ac:dyDescent="0.25">
      <c r="A44" s="181" t="s">
        <v>71</v>
      </c>
      <c r="B44" s="133"/>
      <c r="C44" s="133"/>
      <c r="D44" s="123"/>
      <c r="E44" s="123"/>
      <c r="F44" s="123"/>
      <c r="G44" s="123"/>
      <c r="H44" s="123"/>
      <c r="I44" s="123"/>
      <c r="J44" s="123"/>
      <c r="K44" s="123"/>
      <c r="L44" s="123"/>
      <c r="M44" s="123"/>
      <c r="N44" s="123"/>
      <c r="O44" s="124"/>
      <c r="P44" s="2"/>
      <c r="Q44" s="10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</row>
    <row r="45" spans="1:28" x14ac:dyDescent="0.2">
      <c r="A45" s="159" t="s">
        <v>17</v>
      </c>
      <c r="B45" s="160"/>
      <c r="C45" s="160"/>
      <c r="D45" s="161"/>
      <c r="E45" s="161"/>
      <c r="F45" s="161"/>
      <c r="G45" s="161"/>
      <c r="H45" s="161"/>
      <c r="I45" s="161"/>
      <c r="J45" s="161"/>
      <c r="K45" s="161"/>
      <c r="L45" s="161"/>
      <c r="M45" s="161"/>
      <c r="N45" s="161"/>
      <c r="O45" s="162"/>
      <c r="P45" s="2"/>
      <c r="Q45" s="10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</row>
    <row r="46" spans="1:28" x14ac:dyDescent="0.2">
      <c r="A46" s="204" t="s">
        <v>18</v>
      </c>
      <c r="B46" s="205"/>
      <c r="C46" s="205"/>
      <c r="D46" s="140"/>
      <c r="E46" s="140"/>
      <c r="F46" s="140"/>
      <c r="G46" s="140"/>
      <c r="H46" s="140"/>
      <c r="I46" s="140"/>
      <c r="J46" s="140"/>
      <c r="K46" s="140"/>
      <c r="L46" s="140" t="s">
        <v>19</v>
      </c>
      <c r="M46" s="140"/>
      <c r="N46" s="140" t="s">
        <v>20</v>
      </c>
      <c r="O46" s="171"/>
      <c r="P46" s="2"/>
      <c r="Q46" s="10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</row>
    <row r="47" spans="1:28" x14ac:dyDescent="0.2">
      <c r="A47" s="172" t="s">
        <v>21</v>
      </c>
      <c r="B47" s="119"/>
      <c r="C47" s="119"/>
      <c r="D47" s="112"/>
      <c r="E47" s="112"/>
      <c r="F47" s="112"/>
      <c r="G47" s="112"/>
      <c r="H47" s="112"/>
      <c r="I47" s="112"/>
      <c r="J47" s="112"/>
      <c r="K47" s="112"/>
      <c r="L47" s="140" t="str">
        <f t="shared" ref="L47:L52" si="5">IF(N47=5,"NIE","TAK")</f>
        <v>NIE</v>
      </c>
      <c r="M47" s="140"/>
      <c r="N47" s="140">
        <v>5</v>
      </c>
      <c r="O47" s="171"/>
      <c r="P47" s="2"/>
      <c r="Q47" s="10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</row>
    <row r="48" spans="1:28" x14ac:dyDescent="0.2">
      <c r="A48" s="172" t="s">
        <v>102</v>
      </c>
      <c r="B48" s="119"/>
      <c r="C48" s="119"/>
      <c r="D48" s="112"/>
      <c r="E48" s="112"/>
      <c r="F48" s="112"/>
      <c r="G48" s="112"/>
      <c r="H48" s="112"/>
      <c r="I48" s="112"/>
      <c r="J48" s="112"/>
      <c r="K48" s="112"/>
      <c r="L48" s="140" t="str">
        <f t="shared" si="5"/>
        <v>NIE</v>
      </c>
      <c r="M48" s="140"/>
      <c r="N48" s="140">
        <v>5</v>
      </c>
      <c r="O48" s="171"/>
      <c r="P48" s="2"/>
      <c r="Q48" s="10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</row>
    <row r="49" spans="1:28" x14ac:dyDescent="0.2">
      <c r="A49" s="172" t="s">
        <v>84</v>
      </c>
      <c r="B49" s="119"/>
      <c r="C49" s="119"/>
      <c r="D49" s="112"/>
      <c r="E49" s="112"/>
      <c r="F49" s="112"/>
      <c r="G49" s="112"/>
      <c r="H49" s="112"/>
      <c r="I49" s="112"/>
      <c r="J49" s="112"/>
      <c r="K49" s="112"/>
      <c r="L49" s="140" t="str">
        <f t="shared" si="5"/>
        <v>NIE</v>
      </c>
      <c r="M49" s="140"/>
      <c r="N49" s="140">
        <v>5</v>
      </c>
      <c r="O49" s="171"/>
      <c r="P49" s="2"/>
      <c r="Q49" s="10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</row>
    <row r="50" spans="1:28" x14ac:dyDescent="0.2">
      <c r="A50" s="172" t="s">
        <v>63</v>
      </c>
      <c r="B50" s="119"/>
      <c r="C50" s="119"/>
      <c r="D50" s="112"/>
      <c r="E50" s="112"/>
      <c r="F50" s="112"/>
      <c r="G50" s="112"/>
      <c r="H50" s="112"/>
      <c r="I50" s="112"/>
      <c r="J50" s="112"/>
      <c r="K50" s="112"/>
      <c r="L50" s="140" t="str">
        <f t="shared" si="5"/>
        <v>NIE</v>
      </c>
      <c r="M50" s="140"/>
      <c r="N50" s="140">
        <v>5</v>
      </c>
      <c r="O50" s="171"/>
      <c r="P50" s="2"/>
      <c r="Q50" s="10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</row>
    <row r="51" spans="1:28" x14ac:dyDescent="0.2">
      <c r="A51" s="172" t="s">
        <v>85</v>
      </c>
      <c r="B51" s="119"/>
      <c r="C51" s="119"/>
      <c r="D51" s="112"/>
      <c r="E51" s="112"/>
      <c r="F51" s="112"/>
      <c r="G51" s="112"/>
      <c r="H51" s="112"/>
      <c r="I51" s="112"/>
      <c r="J51" s="112"/>
      <c r="K51" s="112"/>
      <c r="L51" s="140" t="str">
        <f t="shared" si="5"/>
        <v>NIE</v>
      </c>
      <c r="M51" s="140"/>
      <c r="N51" s="140">
        <v>5</v>
      </c>
      <c r="O51" s="171"/>
      <c r="P51" s="2"/>
      <c r="Q51" s="10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</row>
    <row r="52" spans="1:28" ht="13.5" thickBot="1" x14ac:dyDescent="0.25">
      <c r="A52" s="181" t="s">
        <v>86</v>
      </c>
      <c r="B52" s="133"/>
      <c r="C52" s="133"/>
      <c r="D52" s="123"/>
      <c r="E52" s="123"/>
      <c r="F52" s="123"/>
      <c r="G52" s="123"/>
      <c r="H52" s="123"/>
      <c r="I52" s="123"/>
      <c r="J52" s="123"/>
      <c r="K52" s="123"/>
      <c r="L52" s="221" t="str">
        <f t="shared" si="5"/>
        <v>NIE</v>
      </c>
      <c r="M52" s="221"/>
      <c r="N52" s="221">
        <v>5</v>
      </c>
      <c r="O52" s="222"/>
      <c r="P52" s="2"/>
      <c r="Q52" s="10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</row>
    <row r="53" spans="1:28" x14ac:dyDescent="0.2">
      <c r="A53" s="217" t="s">
        <v>23</v>
      </c>
      <c r="B53" s="218"/>
      <c r="C53" s="218"/>
      <c r="D53" s="219"/>
      <c r="E53" s="219"/>
      <c r="F53" s="219"/>
      <c r="G53" s="219"/>
      <c r="H53" s="219"/>
      <c r="I53" s="219"/>
      <c r="J53" s="219"/>
      <c r="K53" s="219"/>
      <c r="L53" s="219"/>
      <c r="M53" s="219"/>
      <c r="N53" s="219"/>
      <c r="O53" s="220"/>
      <c r="P53" s="2"/>
      <c r="Q53" s="10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</row>
    <row r="54" spans="1:28" ht="40.5" customHeight="1" thickBot="1" x14ac:dyDescent="0.25">
      <c r="A54" s="214" t="s">
        <v>161</v>
      </c>
      <c r="B54" s="215"/>
      <c r="C54" s="215"/>
      <c r="D54" s="215"/>
      <c r="E54" s="215"/>
      <c r="F54" s="215"/>
      <c r="G54" s="215"/>
      <c r="H54" s="215"/>
      <c r="I54" s="215"/>
      <c r="J54" s="215"/>
      <c r="K54" s="215"/>
      <c r="L54" s="215"/>
      <c r="M54" s="215"/>
      <c r="N54" s="215"/>
      <c r="O54" s="216"/>
      <c r="P54" s="2"/>
      <c r="Q54" s="10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</row>
    <row r="55" spans="1:28" x14ac:dyDescent="0.2">
      <c r="A55" s="193" t="s">
        <v>65</v>
      </c>
      <c r="B55" s="194"/>
      <c r="C55" s="194"/>
      <c r="D55" s="195"/>
      <c r="E55" s="195"/>
      <c r="F55" s="195"/>
      <c r="G55" s="195"/>
      <c r="H55" s="195"/>
      <c r="I55" s="195"/>
      <c r="J55" s="195"/>
      <c r="K55" s="195"/>
      <c r="L55" s="195"/>
      <c r="M55" s="195"/>
      <c r="N55" s="195"/>
      <c r="O55" s="196"/>
      <c r="P55" s="2"/>
      <c r="Q55" s="10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</row>
    <row r="56" spans="1:28" ht="22.5" customHeight="1" thickBot="1" x14ac:dyDescent="0.25">
      <c r="A56" s="167" t="s">
        <v>118</v>
      </c>
      <c r="B56" s="168"/>
      <c r="C56" s="168"/>
      <c r="D56" s="168"/>
      <c r="E56" s="168"/>
      <c r="F56" s="168"/>
      <c r="G56" s="168"/>
      <c r="H56" s="168"/>
      <c r="I56" s="168"/>
      <c r="J56" s="168"/>
      <c r="K56" s="168"/>
      <c r="L56" s="168"/>
      <c r="M56" s="168"/>
      <c r="N56" s="168"/>
      <c r="O56" s="169"/>
      <c r="P56" s="2"/>
      <c r="Q56" s="10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</row>
    <row r="57" spans="1:28" ht="13.5" thickBot="1" x14ac:dyDescent="0.25">
      <c r="A57" s="141"/>
      <c r="B57" s="141"/>
      <c r="C57" s="141"/>
      <c r="D57" s="141"/>
      <c r="E57" s="141"/>
      <c r="F57" s="141"/>
      <c r="G57" s="141"/>
      <c r="H57" s="141"/>
      <c r="I57" s="141"/>
      <c r="J57" s="141"/>
      <c r="K57" s="141"/>
      <c r="L57" s="141"/>
      <c r="M57" s="141"/>
      <c r="N57" s="141"/>
      <c r="O57" s="141"/>
      <c r="P57" s="2"/>
      <c r="Q57" s="10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</row>
    <row r="58" spans="1:28" x14ac:dyDescent="0.2">
      <c r="A58" s="159" t="s">
        <v>24</v>
      </c>
      <c r="B58" s="160"/>
      <c r="C58" s="160"/>
      <c r="D58" s="161"/>
      <c r="E58" s="161"/>
      <c r="F58" s="161"/>
      <c r="G58" s="161"/>
      <c r="H58" s="161"/>
      <c r="I58" s="161"/>
      <c r="J58" s="161"/>
      <c r="K58" s="161"/>
      <c r="L58" s="161"/>
      <c r="M58" s="161"/>
      <c r="N58" s="161"/>
      <c r="O58" s="162"/>
      <c r="P58" s="2"/>
      <c r="Q58" s="10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</row>
    <row r="59" spans="1:28" x14ac:dyDescent="0.2">
      <c r="A59" s="173" t="s">
        <v>25</v>
      </c>
      <c r="B59" s="174"/>
      <c r="C59" s="174"/>
      <c r="D59" s="148"/>
      <c r="E59" s="148"/>
      <c r="F59" s="148"/>
      <c r="G59" s="148"/>
      <c r="H59" s="148"/>
      <c r="I59" s="148"/>
      <c r="J59" s="148"/>
      <c r="K59" s="148" t="s">
        <v>26</v>
      </c>
      <c r="L59" s="148"/>
      <c r="M59" s="148"/>
      <c r="N59" s="148" t="s">
        <v>6</v>
      </c>
      <c r="O59" s="170"/>
      <c r="P59" s="2"/>
      <c r="Q59" s="10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</row>
    <row r="60" spans="1:28" x14ac:dyDescent="0.2">
      <c r="A60" s="144" t="s">
        <v>61</v>
      </c>
      <c r="B60" s="118"/>
      <c r="C60" s="118"/>
      <c r="D60" s="118"/>
      <c r="E60" s="118"/>
      <c r="F60" s="118"/>
      <c r="G60" s="118"/>
      <c r="H60" s="118"/>
      <c r="I60" s="118"/>
      <c r="J60" s="119"/>
      <c r="K60" s="140" t="str">
        <f t="shared" ref="K60:K61" si="6">IF(N60="","nie","tak")</f>
        <v>nie</v>
      </c>
      <c r="L60" s="140"/>
      <c r="M60" s="140"/>
      <c r="N60" s="142"/>
      <c r="O60" s="143"/>
      <c r="P60" s="2"/>
      <c r="Q60" s="10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</row>
    <row r="61" spans="1:28" ht="12.75" customHeight="1" x14ac:dyDescent="0.2">
      <c r="A61" s="252" t="s">
        <v>103</v>
      </c>
      <c r="B61" s="111"/>
      <c r="C61" s="111"/>
      <c r="D61" s="111"/>
      <c r="E61" s="111"/>
      <c r="F61" s="111"/>
      <c r="G61" s="111"/>
      <c r="H61" s="111"/>
      <c r="I61" s="111"/>
      <c r="J61" s="136"/>
      <c r="K61" s="140" t="str">
        <f t="shared" si="6"/>
        <v>nie</v>
      </c>
      <c r="L61" s="140"/>
      <c r="M61" s="140"/>
      <c r="N61" s="142"/>
      <c r="O61" s="143"/>
      <c r="P61" s="2"/>
      <c r="Q61" s="10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</row>
    <row r="62" spans="1:28" x14ac:dyDescent="0.2">
      <c r="A62" s="144" t="s">
        <v>92</v>
      </c>
      <c r="B62" s="118"/>
      <c r="C62" s="118"/>
      <c r="D62" s="118"/>
      <c r="E62" s="118"/>
      <c r="F62" s="118"/>
      <c r="G62" s="118"/>
      <c r="H62" s="118"/>
      <c r="I62" s="118"/>
      <c r="J62" s="119"/>
      <c r="K62" s="140" t="str">
        <f t="shared" ref="K62:K67" si="7">IF(N62="","nie","tak")</f>
        <v>nie</v>
      </c>
      <c r="L62" s="140"/>
      <c r="M62" s="140"/>
      <c r="N62" s="142"/>
      <c r="O62" s="143"/>
      <c r="P62" s="2"/>
      <c r="Q62" s="10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</row>
    <row r="63" spans="1:28" x14ac:dyDescent="0.2">
      <c r="A63" s="144" t="s">
        <v>93</v>
      </c>
      <c r="B63" s="118"/>
      <c r="C63" s="118"/>
      <c r="D63" s="118"/>
      <c r="E63" s="118"/>
      <c r="F63" s="118"/>
      <c r="G63" s="118"/>
      <c r="H63" s="118"/>
      <c r="I63" s="118"/>
      <c r="J63" s="119"/>
      <c r="K63" s="140" t="str">
        <f t="shared" si="7"/>
        <v>nie</v>
      </c>
      <c r="L63" s="140"/>
      <c r="M63" s="140"/>
      <c r="N63" s="142"/>
      <c r="O63" s="143"/>
      <c r="P63" s="2"/>
      <c r="Q63" s="10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</row>
    <row r="64" spans="1:28" x14ac:dyDescent="0.2">
      <c r="A64" s="144" t="s">
        <v>94</v>
      </c>
      <c r="B64" s="118"/>
      <c r="C64" s="118"/>
      <c r="D64" s="118"/>
      <c r="E64" s="118"/>
      <c r="F64" s="118"/>
      <c r="G64" s="118"/>
      <c r="H64" s="118"/>
      <c r="I64" s="118"/>
      <c r="J64" s="119"/>
      <c r="K64" s="140" t="str">
        <f t="shared" si="7"/>
        <v>nie</v>
      </c>
      <c r="L64" s="140"/>
      <c r="M64" s="140"/>
      <c r="N64" s="142"/>
      <c r="O64" s="143"/>
      <c r="P64" s="2"/>
      <c r="Q64" s="10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</row>
    <row r="65" spans="1:28" x14ac:dyDescent="0.2">
      <c r="A65" s="144" t="s">
        <v>95</v>
      </c>
      <c r="B65" s="118"/>
      <c r="C65" s="118"/>
      <c r="D65" s="118"/>
      <c r="E65" s="118"/>
      <c r="F65" s="118"/>
      <c r="G65" s="118"/>
      <c r="H65" s="118"/>
      <c r="I65" s="118"/>
      <c r="J65" s="119"/>
      <c r="K65" s="140" t="str">
        <f t="shared" si="7"/>
        <v>nie</v>
      </c>
      <c r="L65" s="140"/>
      <c r="M65" s="140"/>
      <c r="N65" s="142"/>
      <c r="O65" s="143"/>
      <c r="P65" s="2"/>
      <c r="Q65" s="10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</row>
    <row r="66" spans="1:28" x14ac:dyDescent="0.2">
      <c r="A66" s="144" t="s">
        <v>96</v>
      </c>
      <c r="B66" s="118"/>
      <c r="C66" s="118"/>
      <c r="D66" s="118"/>
      <c r="E66" s="118"/>
      <c r="F66" s="118"/>
      <c r="G66" s="118"/>
      <c r="H66" s="118"/>
      <c r="I66" s="118"/>
      <c r="J66" s="119"/>
      <c r="K66" s="140" t="str">
        <f t="shared" si="7"/>
        <v>nie</v>
      </c>
      <c r="L66" s="140"/>
      <c r="M66" s="140"/>
      <c r="N66" s="142"/>
      <c r="O66" s="143"/>
      <c r="P66" s="2"/>
      <c r="Q66" s="10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</row>
    <row r="67" spans="1:28" x14ac:dyDescent="0.2">
      <c r="A67" s="144" t="s">
        <v>87</v>
      </c>
      <c r="B67" s="118"/>
      <c r="C67" s="118"/>
      <c r="D67" s="118"/>
      <c r="E67" s="118"/>
      <c r="F67" s="118"/>
      <c r="G67" s="118"/>
      <c r="H67" s="118"/>
      <c r="I67" s="118"/>
      <c r="J67" s="119"/>
      <c r="K67" s="140" t="str">
        <f t="shared" si="7"/>
        <v>nie</v>
      </c>
      <c r="L67" s="140"/>
      <c r="M67" s="140"/>
      <c r="N67" s="142"/>
      <c r="O67" s="143"/>
      <c r="P67" s="2"/>
      <c r="Q67" s="10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</row>
    <row r="68" spans="1:28" x14ac:dyDescent="0.2">
      <c r="A68" s="144" t="s">
        <v>90</v>
      </c>
      <c r="B68" s="118"/>
      <c r="C68" s="118"/>
      <c r="D68" s="118"/>
      <c r="E68" s="118"/>
      <c r="F68" s="118"/>
      <c r="G68" s="118"/>
      <c r="H68" s="118"/>
      <c r="I68" s="118"/>
      <c r="J68" s="119"/>
      <c r="K68" s="140" t="str">
        <f>IF(N68="","nie","tak")</f>
        <v>nie</v>
      </c>
      <c r="L68" s="140"/>
      <c r="M68" s="140"/>
      <c r="N68" s="142"/>
      <c r="O68" s="143"/>
      <c r="P68" s="2"/>
      <c r="Q68" s="10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</row>
    <row r="69" spans="1:28" x14ac:dyDescent="0.2">
      <c r="A69" s="144" t="s">
        <v>91</v>
      </c>
      <c r="B69" s="118"/>
      <c r="C69" s="118"/>
      <c r="D69" s="118"/>
      <c r="E69" s="118"/>
      <c r="F69" s="118"/>
      <c r="G69" s="118"/>
      <c r="H69" s="118"/>
      <c r="I69" s="118"/>
      <c r="J69" s="119"/>
      <c r="K69" s="140" t="str">
        <f>IF(N69="","nie","tak")</f>
        <v>nie</v>
      </c>
      <c r="L69" s="140"/>
      <c r="M69" s="140"/>
      <c r="N69" s="142"/>
      <c r="O69" s="143"/>
      <c r="P69" s="2"/>
      <c r="Q69" s="10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</row>
    <row r="70" spans="1:28" x14ac:dyDescent="0.2">
      <c r="A70" s="144" t="s">
        <v>88</v>
      </c>
      <c r="B70" s="118"/>
      <c r="C70" s="118"/>
      <c r="D70" s="118"/>
      <c r="E70" s="118"/>
      <c r="F70" s="118"/>
      <c r="G70" s="118"/>
      <c r="H70" s="118"/>
      <c r="I70" s="118"/>
      <c r="J70" s="119"/>
      <c r="K70" s="140" t="str">
        <f>IF(N70="","nie","tak")</f>
        <v>tak</v>
      </c>
      <c r="L70" s="140"/>
      <c r="M70" s="140"/>
      <c r="N70" s="142">
        <v>1</v>
      </c>
      <c r="O70" s="143"/>
      <c r="P70" s="2"/>
      <c r="Q70" s="10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</row>
    <row r="71" spans="1:28" ht="13.5" thickBot="1" x14ac:dyDescent="0.25">
      <c r="A71" s="153" t="s">
        <v>89</v>
      </c>
      <c r="B71" s="154"/>
      <c r="C71" s="154"/>
      <c r="D71" s="154"/>
      <c r="E71" s="154"/>
      <c r="F71" s="154"/>
      <c r="G71" s="154"/>
      <c r="H71" s="154"/>
      <c r="I71" s="154"/>
      <c r="J71" s="155"/>
      <c r="K71" s="145" t="s">
        <v>22</v>
      </c>
      <c r="L71" s="146"/>
      <c r="M71" s="146"/>
      <c r="N71" s="146"/>
      <c r="O71" s="147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</row>
    <row r="72" spans="1:28" x14ac:dyDescent="0.2">
      <c r="A72" s="163" t="s">
        <v>119</v>
      </c>
      <c r="B72" s="164"/>
      <c r="C72" s="164"/>
      <c r="D72" s="164"/>
      <c r="E72" s="164"/>
      <c r="F72" s="164"/>
      <c r="G72" s="164"/>
      <c r="H72" s="164"/>
      <c r="I72" s="164"/>
      <c r="J72" s="164"/>
      <c r="K72" s="164"/>
      <c r="L72" s="164"/>
      <c r="M72" s="164"/>
      <c r="N72" s="164"/>
      <c r="O72" s="165"/>
      <c r="P72" s="74"/>
      <c r="Q72" s="74"/>
      <c r="R72" s="74"/>
      <c r="S72" s="74"/>
      <c r="T72" s="74"/>
      <c r="U72" s="74"/>
      <c r="V72" s="74"/>
      <c r="W72" s="74"/>
      <c r="X72" s="74"/>
      <c r="Y72" s="74"/>
      <c r="Z72" s="74"/>
      <c r="AA72" s="74"/>
      <c r="AB72" s="74"/>
    </row>
    <row r="73" spans="1:28" ht="96.75" customHeight="1" thickBot="1" x14ac:dyDescent="0.25">
      <c r="A73" s="156" t="s">
        <v>178</v>
      </c>
      <c r="B73" s="157"/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8"/>
      <c r="P73" s="74"/>
      <c r="Q73" s="74"/>
      <c r="R73" s="74"/>
      <c r="S73" s="74"/>
      <c r="T73" s="74"/>
      <c r="U73" s="74"/>
      <c r="V73" s="74"/>
      <c r="W73" s="74"/>
      <c r="X73" s="74"/>
      <c r="Y73" s="74"/>
      <c r="Z73" s="74"/>
      <c r="AA73" s="74"/>
      <c r="AB73" s="74"/>
    </row>
    <row r="74" spans="1:28" x14ac:dyDescent="0.2">
      <c r="A74" s="159" t="s">
        <v>27</v>
      </c>
      <c r="B74" s="160"/>
      <c r="C74" s="160"/>
      <c r="D74" s="161"/>
      <c r="E74" s="161"/>
      <c r="F74" s="161"/>
      <c r="G74" s="161"/>
      <c r="H74" s="161"/>
      <c r="I74" s="161"/>
      <c r="J74" s="161"/>
      <c r="K74" s="161"/>
      <c r="L74" s="161"/>
      <c r="M74" s="161"/>
      <c r="N74" s="161"/>
      <c r="O74" s="16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</row>
    <row r="75" spans="1:28" ht="22.5" customHeight="1" x14ac:dyDescent="0.2">
      <c r="A75" s="24"/>
      <c r="B75" s="249" t="s">
        <v>28</v>
      </c>
      <c r="C75" s="250"/>
      <c r="D75" s="251"/>
      <c r="E75" s="149" t="s">
        <v>29</v>
      </c>
      <c r="F75" s="150"/>
      <c r="G75" s="150"/>
      <c r="H75" s="151"/>
      <c r="I75" s="148" t="s">
        <v>30</v>
      </c>
      <c r="J75" s="148"/>
      <c r="K75" s="148"/>
      <c r="L75" s="148"/>
      <c r="M75" s="148"/>
      <c r="N75" s="149" t="s">
        <v>31</v>
      </c>
      <c r="O75" s="15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</row>
    <row r="76" spans="1:28" ht="37.5" customHeight="1" x14ac:dyDescent="0.2">
      <c r="A76" s="108" t="s">
        <v>56</v>
      </c>
      <c r="B76" s="117" t="s">
        <v>57</v>
      </c>
      <c r="C76" s="118"/>
      <c r="D76" s="119"/>
      <c r="E76" s="140" t="s">
        <v>32</v>
      </c>
      <c r="F76" s="140"/>
      <c r="G76" s="140"/>
      <c r="H76" s="140"/>
      <c r="I76" s="140"/>
      <c r="J76" s="140"/>
      <c r="K76" s="140"/>
      <c r="L76" s="140"/>
      <c r="M76" s="140"/>
      <c r="N76" s="166" t="str">
        <f>CONCATENATE(P76, ".",P77,".",P78," r.")</f>
        <v>05.04.2020 r.</v>
      </c>
      <c r="O76" s="255"/>
      <c r="P76" s="254" t="s">
        <v>143</v>
      </c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</row>
    <row r="77" spans="1:28" ht="13.5" thickBot="1" x14ac:dyDescent="0.25">
      <c r="A77" s="109" t="s">
        <v>33</v>
      </c>
      <c r="B77" s="131"/>
      <c r="C77" s="132"/>
      <c r="D77" s="133"/>
      <c r="E77" s="221"/>
      <c r="F77" s="221"/>
      <c r="G77" s="221"/>
      <c r="H77" s="221"/>
      <c r="I77" s="221"/>
      <c r="J77" s="221"/>
      <c r="K77" s="221"/>
      <c r="L77" s="221"/>
      <c r="M77" s="221"/>
      <c r="N77" s="256"/>
      <c r="O77" s="257"/>
      <c r="P77" s="254" t="s">
        <v>136</v>
      </c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</row>
    <row r="78" spans="1:28" x14ac:dyDescent="0.2">
      <c r="A78" s="163" t="s">
        <v>113</v>
      </c>
      <c r="B78" s="164"/>
      <c r="C78" s="164"/>
      <c r="D78" s="164"/>
      <c r="E78" s="164"/>
      <c r="F78" s="164"/>
      <c r="G78" s="164"/>
      <c r="H78" s="164"/>
      <c r="I78" s="164"/>
      <c r="J78" s="164"/>
      <c r="K78" s="164"/>
      <c r="L78" s="164"/>
      <c r="M78" s="164"/>
      <c r="N78" s="164"/>
      <c r="O78" s="165"/>
      <c r="P78" s="2">
        <v>2020</v>
      </c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</row>
    <row r="79" spans="1:28" ht="82.5" customHeight="1" x14ac:dyDescent="0.2">
      <c r="A79" s="137"/>
      <c r="B79" s="138"/>
      <c r="C79" s="138"/>
      <c r="D79" s="138"/>
      <c r="E79" s="138"/>
      <c r="F79" s="138"/>
      <c r="G79" s="138"/>
      <c r="H79" s="138"/>
      <c r="I79" s="138"/>
      <c r="J79" s="138"/>
      <c r="K79" s="138"/>
      <c r="L79" s="138"/>
      <c r="M79" s="138"/>
      <c r="N79" s="138"/>
      <c r="O79" s="139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</row>
    <row r="80" spans="1:28" x14ac:dyDescent="0.2">
      <c r="A80" s="19" t="s">
        <v>58</v>
      </c>
      <c r="B80" s="9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25" t="s">
        <v>59</v>
      </c>
      <c r="N80" s="125"/>
      <c r="O80" s="126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</row>
    <row r="81" spans="1:28" ht="13.5" thickBot="1" x14ac:dyDescent="0.25">
      <c r="A81" s="20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2" t="s">
        <v>38</v>
      </c>
      <c r="O81" s="23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</row>
    <row r="82" spans="1:28" x14ac:dyDescent="0.2">
      <c r="A82" s="43"/>
      <c r="B82" s="43"/>
      <c r="C82" s="43"/>
      <c r="D82" s="43"/>
      <c r="E82" s="44"/>
      <c r="F82" s="44"/>
      <c r="G82" s="44"/>
      <c r="H82" s="44"/>
      <c r="I82" s="44"/>
      <c r="J82" s="44"/>
      <c r="K82" s="44"/>
      <c r="L82" s="44"/>
      <c r="M82" s="44"/>
      <c r="N82" s="45"/>
      <c r="O82" s="45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</row>
    <row r="83" spans="1:28" ht="13.5" thickBot="1" x14ac:dyDescent="0.25">
      <c r="A83" s="4" t="s">
        <v>104</v>
      </c>
      <c r="B83" s="4"/>
      <c r="C83" s="4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</row>
    <row r="84" spans="1:28" x14ac:dyDescent="0.2">
      <c r="A84" s="39"/>
      <c r="B84" s="211" t="s">
        <v>34</v>
      </c>
      <c r="C84" s="213"/>
      <c r="D84" s="211" t="s">
        <v>28</v>
      </c>
      <c r="E84" s="212"/>
      <c r="F84" s="213"/>
      <c r="G84" s="209" t="s">
        <v>35</v>
      </c>
      <c r="H84" s="210"/>
      <c r="I84" s="160"/>
      <c r="J84" s="209" t="s">
        <v>36</v>
      </c>
      <c r="K84" s="210"/>
      <c r="L84" s="210"/>
      <c r="M84" s="160"/>
      <c r="N84" s="161" t="s">
        <v>37</v>
      </c>
      <c r="O84" s="16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</row>
    <row r="85" spans="1:28" ht="33" customHeight="1" x14ac:dyDescent="0.2">
      <c r="A85" s="42" t="s">
        <v>40</v>
      </c>
      <c r="B85" s="111"/>
      <c r="C85" s="136"/>
      <c r="D85" s="114"/>
      <c r="E85" s="115"/>
      <c r="F85" s="116"/>
      <c r="G85" s="114"/>
      <c r="H85" s="115"/>
      <c r="I85" s="116"/>
      <c r="J85" s="117"/>
      <c r="K85" s="118"/>
      <c r="L85" s="118"/>
      <c r="M85" s="119"/>
      <c r="N85" s="112"/>
      <c r="O85" s="113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</row>
    <row r="86" spans="1:28" ht="33" customHeight="1" x14ac:dyDescent="0.2">
      <c r="A86" s="40" t="s">
        <v>42</v>
      </c>
      <c r="B86" s="114"/>
      <c r="C86" s="116"/>
      <c r="D86" s="114"/>
      <c r="E86" s="115"/>
      <c r="F86" s="116"/>
      <c r="G86" s="114"/>
      <c r="H86" s="115"/>
      <c r="I86" s="116"/>
      <c r="J86" s="117"/>
      <c r="K86" s="118"/>
      <c r="L86" s="118"/>
      <c r="M86" s="119"/>
      <c r="N86" s="112"/>
      <c r="O86" s="113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</row>
    <row r="87" spans="1:28" ht="33" hidden="1" customHeight="1" thickBot="1" x14ac:dyDescent="0.25">
      <c r="A87" s="41" t="s">
        <v>44</v>
      </c>
      <c r="B87" s="96"/>
      <c r="C87" s="38"/>
      <c r="D87" s="120"/>
      <c r="E87" s="121"/>
      <c r="F87" s="122"/>
      <c r="G87" s="120"/>
      <c r="H87" s="121"/>
      <c r="I87" s="122"/>
      <c r="J87" s="131"/>
      <c r="K87" s="132"/>
      <c r="L87" s="132"/>
      <c r="M87" s="133"/>
      <c r="N87" s="123"/>
      <c r="O87" s="124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</row>
    <row r="88" spans="1:28" ht="13.5" thickBot="1" x14ac:dyDescent="0.25">
      <c r="A88" s="33"/>
      <c r="B88" s="33"/>
      <c r="C88" s="33"/>
      <c r="D88" s="33"/>
      <c r="E88" s="33"/>
      <c r="F88" s="33"/>
      <c r="G88" s="33"/>
      <c r="H88" s="33"/>
      <c r="I88" s="33"/>
      <c r="J88" s="33"/>
      <c r="K88" s="34"/>
      <c r="L88" s="34"/>
      <c r="M88" s="34"/>
      <c r="N88" s="34"/>
      <c r="O88" s="34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</row>
    <row r="89" spans="1:28" x14ac:dyDescent="0.2">
      <c r="A89" s="163" t="s">
        <v>120</v>
      </c>
      <c r="B89" s="164"/>
      <c r="C89" s="164"/>
      <c r="D89" s="164"/>
      <c r="E89" s="164"/>
      <c r="F89" s="164"/>
      <c r="G89" s="164"/>
      <c r="H89" s="164"/>
      <c r="I89" s="164"/>
      <c r="J89" s="164"/>
      <c r="K89" s="164"/>
      <c r="L89" s="164"/>
      <c r="M89" s="164"/>
      <c r="N89" s="164"/>
      <c r="O89" s="165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</row>
    <row r="90" spans="1:28" ht="83.25" customHeight="1" x14ac:dyDescent="0.2">
      <c r="A90" s="137"/>
      <c r="B90" s="138"/>
      <c r="C90" s="138"/>
      <c r="D90" s="138"/>
      <c r="E90" s="138"/>
      <c r="F90" s="138"/>
      <c r="G90" s="138"/>
      <c r="H90" s="138"/>
      <c r="I90" s="138"/>
      <c r="J90" s="138"/>
      <c r="K90" s="138"/>
      <c r="L90" s="138"/>
      <c r="M90" s="138"/>
      <c r="N90" s="138"/>
      <c r="O90" s="139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</row>
    <row r="91" spans="1:28" x14ac:dyDescent="0.2">
      <c r="A91" s="19" t="s">
        <v>58</v>
      </c>
      <c r="B91" s="9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25" t="s">
        <v>59</v>
      </c>
      <c r="N91" s="125"/>
      <c r="O91" s="126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</row>
    <row r="92" spans="1:28" ht="13.5" thickBot="1" x14ac:dyDescent="0.25">
      <c r="A92" s="20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2" t="s">
        <v>38</v>
      </c>
      <c r="O92" s="23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</row>
    <row r="93" spans="1:28" x14ac:dyDescent="0.2">
      <c r="A93" s="18"/>
      <c r="B93" s="9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46"/>
      <c r="O93" s="18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</row>
    <row r="94" spans="1:28" ht="29.25" hidden="1" customHeight="1" x14ac:dyDescent="0.2">
      <c r="A94" s="135" t="s">
        <v>67</v>
      </c>
      <c r="B94" s="135"/>
      <c r="C94" s="135"/>
      <c r="D94" s="135"/>
      <c r="E94" s="135"/>
      <c r="F94" s="135"/>
      <c r="G94" s="135"/>
      <c r="H94" s="135"/>
      <c r="I94" s="135"/>
      <c r="J94" s="135"/>
      <c r="K94" s="135"/>
      <c r="L94" s="135"/>
      <c r="M94" s="135"/>
      <c r="N94" s="135"/>
      <c r="O94" s="135"/>
    </row>
    <row r="95" spans="1:28" ht="27" customHeight="1" x14ac:dyDescent="0.2">
      <c r="A95" s="134" t="s">
        <v>68</v>
      </c>
      <c r="B95" s="134"/>
      <c r="C95" s="134"/>
      <c r="D95" s="134"/>
      <c r="E95" s="134"/>
      <c r="F95" s="134"/>
      <c r="G95" s="134"/>
      <c r="H95" s="134"/>
      <c r="I95" s="134"/>
      <c r="J95" s="134"/>
      <c r="K95" s="134"/>
      <c r="L95" s="134"/>
      <c r="M95" s="134"/>
      <c r="N95" s="134"/>
      <c r="O95" s="134"/>
    </row>
    <row r="97" spans="1:28" x14ac:dyDescent="0.2">
      <c r="A97" s="36" t="s">
        <v>39</v>
      </c>
      <c r="B97" s="36"/>
      <c r="C97" s="3"/>
      <c r="D97" s="3"/>
    </row>
    <row r="98" spans="1:28" x14ac:dyDescent="0.2">
      <c r="A98" s="3" t="s">
        <v>40</v>
      </c>
      <c r="B98" s="3" t="s">
        <v>41</v>
      </c>
    </row>
    <row r="99" spans="1:28" x14ac:dyDescent="0.2">
      <c r="A99" s="3" t="s">
        <v>42</v>
      </c>
      <c r="B99" s="3" t="s">
        <v>43</v>
      </c>
    </row>
    <row r="100" spans="1:28" hidden="1" x14ac:dyDescent="0.2">
      <c r="A100" s="3" t="s">
        <v>44</v>
      </c>
      <c r="B100" s="3"/>
      <c r="C100" s="5" t="s">
        <v>45</v>
      </c>
    </row>
    <row r="101" spans="1:28" hidden="1" x14ac:dyDescent="0.2">
      <c r="A101" s="3" t="s">
        <v>46</v>
      </c>
      <c r="B101" s="3"/>
      <c r="C101" s="5" t="s">
        <v>47</v>
      </c>
    </row>
    <row r="102" spans="1:28" hidden="1" x14ac:dyDescent="0.2">
      <c r="A102" s="3" t="s">
        <v>48</v>
      </c>
      <c r="B102" s="3"/>
      <c r="C102" s="5" t="s">
        <v>49</v>
      </c>
    </row>
    <row r="103" spans="1:28" x14ac:dyDescent="0.2">
      <c r="A103" s="1" t="s">
        <v>50</v>
      </c>
    </row>
    <row r="104" spans="1:28" x14ac:dyDescent="0.2">
      <c r="A104" s="6" t="s">
        <v>51</v>
      </c>
      <c r="B104" s="6"/>
      <c r="C104" s="6"/>
    </row>
    <row r="105" spans="1:28" x14ac:dyDescent="0.2">
      <c r="A105" s="244" t="s">
        <v>107</v>
      </c>
      <c r="B105" s="244"/>
      <c r="C105" s="244"/>
      <c r="D105" s="244"/>
      <c r="E105" s="244"/>
      <c r="F105" s="244"/>
      <c r="G105" s="244"/>
      <c r="H105" s="244"/>
      <c r="I105" s="244"/>
      <c r="J105" s="244"/>
      <c r="K105" s="244"/>
      <c r="L105" s="244"/>
      <c r="M105" s="244"/>
      <c r="N105" s="244"/>
      <c r="O105" s="244"/>
      <c r="P105" s="14" t="s">
        <v>69</v>
      </c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</row>
    <row r="106" spans="1:28" ht="24.75" customHeight="1" thickBot="1" x14ac:dyDescent="0.25">
      <c r="A106" s="10" t="str">
        <f>B5</f>
        <v xml:space="preserve">Numer ewidencyjny (JNI): </v>
      </c>
      <c r="B106" s="10"/>
      <c r="C106" s="10"/>
      <c r="D106" s="33"/>
      <c r="E106" s="33"/>
      <c r="F106" s="33"/>
      <c r="G106" s="33"/>
      <c r="H106" s="33"/>
      <c r="I106" s="33"/>
      <c r="J106" s="33"/>
      <c r="K106" s="34"/>
      <c r="L106" s="34"/>
      <c r="M106" s="34"/>
      <c r="N106" s="34"/>
      <c r="O106" s="34"/>
      <c r="P106" s="14" t="s">
        <v>70</v>
      </c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</row>
    <row r="107" spans="1:28" ht="56.25" customHeight="1" thickBot="1" x14ac:dyDescent="0.25">
      <c r="A107" s="59" t="s">
        <v>3</v>
      </c>
      <c r="B107" s="127" t="s">
        <v>4</v>
      </c>
      <c r="C107" s="207"/>
      <c r="D107" s="127" t="s">
        <v>52</v>
      </c>
      <c r="E107" s="128"/>
      <c r="F107" s="128"/>
      <c r="G107" s="128"/>
      <c r="H107" s="128"/>
      <c r="I107" s="128"/>
      <c r="J107" s="128"/>
      <c r="K107" s="128"/>
      <c r="L107" s="128"/>
      <c r="M107" s="62" t="s">
        <v>6</v>
      </c>
      <c r="N107" s="62" t="s">
        <v>116</v>
      </c>
      <c r="O107" s="11" t="s">
        <v>117</v>
      </c>
      <c r="P107" s="2" t="str">
        <f>P8</f>
        <v>45,30 m</v>
      </c>
      <c r="Q107" s="2" t="str">
        <f>P9</f>
        <v>7,0/ 448,47</v>
      </c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</row>
    <row r="108" spans="1:28" ht="35.25" customHeight="1" x14ac:dyDescent="0.2">
      <c r="A108" s="99">
        <f t="shared" ref="A108:A129" si="8">A15</f>
        <v>1</v>
      </c>
      <c r="B108" s="130" t="str">
        <f t="shared" ref="B108:B129" si="9">B15</f>
        <v>Nasypy i skarpy</v>
      </c>
      <c r="C108" s="208"/>
      <c r="D108" s="129" t="s">
        <v>163</v>
      </c>
      <c r="E108" s="130"/>
      <c r="F108" s="130"/>
      <c r="G108" s="130"/>
      <c r="H108" s="130"/>
      <c r="I108" s="130"/>
      <c r="J108" s="130"/>
      <c r="K108" s="130"/>
      <c r="L108" s="130"/>
      <c r="M108" s="68" t="s">
        <v>133</v>
      </c>
      <c r="N108" s="64" t="s">
        <v>162</v>
      </c>
      <c r="O108" s="67" t="s">
        <v>164</v>
      </c>
      <c r="P108" s="37">
        <f>M15</f>
        <v>2</v>
      </c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</row>
    <row r="109" spans="1:28" ht="23.25" customHeight="1" x14ac:dyDescent="0.2">
      <c r="A109" s="104">
        <f t="shared" si="8"/>
        <v>2</v>
      </c>
      <c r="B109" s="111" t="str">
        <f t="shared" si="9"/>
        <v>Dojazdy w obrębie skrzydeł</v>
      </c>
      <c r="C109" s="136"/>
      <c r="D109" s="110" t="s">
        <v>152</v>
      </c>
      <c r="E109" s="111"/>
      <c r="F109" s="111"/>
      <c r="G109" s="111"/>
      <c r="H109" s="111"/>
      <c r="I109" s="111"/>
      <c r="J109" s="111"/>
      <c r="K109" s="111"/>
      <c r="L109" s="111"/>
      <c r="M109" s="66" t="s">
        <v>133</v>
      </c>
      <c r="N109" s="14" t="s">
        <v>69</v>
      </c>
      <c r="O109" s="67">
        <v>20</v>
      </c>
      <c r="P109" s="37">
        <f t="shared" ref="P109:P129" si="10">M16</f>
        <v>3</v>
      </c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</row>
    <row r="110" spans="1:28" ht="24.75" customHeight="1" x14ac:dyDescent="0.2">
      <c r="A110" s="104">
        <f t="shared" si="8"/>
        <v>3</v>
      </c>
      <c r="B110" s="111" t="str">
        <f t="shared" si="9"/>
        <v>Nawierzchnia jezdni</v>
      </c>
      <c r="C110" s="136"/>
      <c r="D110" s="110" t="s">
        <v>165</v>
      </c>
      <c r="E110" s="111"/>
      <c r="F110" s="111"/>
      <c r="G110" s="111"/>
      <c r="H110" s="111"/>
      <c r="I110" s="111"/>
      <c r="J110" s="111"/>
      <c r="K110" s="111"/>
      <c r="L110" s="111"/>
      <c r="M110" s="66" t="s">
        <v>133</v>
      </c>
      <c r="N110" s="14" t="s">
        <v>69</v>
      </c>
      <c r="O110" s="67">
        <v>30</v>
      </c>
      <c r="P110" s="37">
        <f t="shared" si="10"/>
        <v>3</v>
      </c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</row>
    <row r="111" spans="1:28" ht="27.75" customHeight="1" x14ac:dyDescent="0.2">
      <c r="A111" s="104">
        <f t="shared" si="8"/>
        <v>4</v>
      </c>
      <c r="B111" s="111" t="str">
        <f t="shared" si="9"/>
        <v>Nawierzchnia chodników, krawężniki</v>
      </c>
      <c r="C111" s="136"/>
      <c r="D111" s="110" t="s">
        <v>166</v>
      </c>
      <c r="E111" s="111"/>
      <c r="F111" s="111"/>
      <c r="G111" s="111"/>
      <c r="H111" s="111"/>
      <c r="I111" s="111"/>
      <c r="J111" s="111"/>
      <c r="K111" s="111"/>
      <c r="L111" s="111"/>
      <c r="M111" s="63">
        <v>1</v>
      </c>
      <c r="N111" s="14" t="s">
        <v>69</v>
      </c>
      <c r="O111" s="67">
        <v>60</v>
      </c>
      <c r="P111" s="37">
        <f t="shared" si="10"/>
        <v>3</v>
      </c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</row>
    <row r="112" spans="1:28" ht="29.25" customHeight="1" x14ac:dyDescent="0.2">
      <c r="A112" s="104">
        <f t="shared" si="8"/>
        <v>5</v>
      </c>
      <c r="B112" s="111" t="str">
        <f t="shared" si="9"/>
        <v>Balustrady, bariery ochronne, osłony</v>
      </c>
      <c r="C112" s="136"/>
      <c r="D112" s="110" t="s">
        <v>167</v>
      </c>
      <c r="E112" s="111"/>
      <c r="F112" s="111"/>
      <c r="G112" s="111"/>
      <c r="H112" s="111"/>
      <c r="I112" s="111"/>
      <c r="J112" s="111"/>
      <c r="K112" s="111"/>
      <c r="L112" s="111"/>
      <c r="M112" s="63">
        <v>1</v>
      </c>
      <c r="N112" s="14" t="s">
        <v>129</v>
      </c>
      <c r="O112" s="67">
        <v>100</v>
      </c>
      <c r="P112" s="37">
        <f t="shared" si="10"/>
        <v>3</v>
      </c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</row>
    <row r="113" spans="1:28" ht="26.25" customHeight="1" x14ac:dyDescent="0.2">
      <c r="A113" s="104">
        <f t="shared" si="8"/>
        <v>6</v>
      </c>
      <c r="B113" s="111" t="str">
        <f t="shared" si="9"/>
        <v>Belki podporęczowe, gzymsy</v>
      </c>
      <c r="C113" s="136"/>
      <c r="D113" s="110" t="s">
        <v>168</v>
      </c>
      <c r="E113" s="111"/>
      <c r="F113" s="111"/>
      <c r="G113" s="111"/>
      <c r="H113" s="111"/>
      <c r="I113" s="111"/>
      <c r="J113" s="111"/>
      <c r="K113" s="111"/>
      <c r="L113" s="111"/>
      <c r="M113" s="63">
        <v>2</v>
      </c>
      <c r="N113" s="14" t="s">
        <v>69</v>
      </c>
      <c r="O113" s="67">
        <v>50</v>
      </c>
      <c r="P113" s="37">
        <f t="shared" si="10"/>
        <v>2</v>
      </c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</row>
    <row r="114" spans="1:28" x14ac:dyDescent="0.2">
      <c r="A114" s="104">
        <f t="shared" si="8"/>
        <v>7</v>
      </c>
      <c r="B114" s="111" t="str">
        <f t="shared" si="9"/>
        <v>Urzadzenia odwadniajace</v>
      </c>
      <c r="C114" s="136"/>
      <c r="D114" s="110" t="s">
        <v>169</v>
      </c>
      <c r="E114" s="111"/>
      <c r="F114" s="111"/>
      <c r="G114" s="111"/>
      <c r="H114" s="111"/>
      <c r="I114" s="111"/>
      <c r="J114" s="111"/>
      <c r="K114" s="111"/>
      <c r="L114" s="111"/>
      <c r="M114" s="64" t="s">
        <v>133</v>
      </c>
      <c r="N114" s="14" t="s">
        <v>129</v>
      </c>
      <c r="O114" s="35">
        <v>16</v>
      </c>
      <c r="P114" s="37">
        <f t="shared" si="10"/>
        <v>2</v>
      </c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</row>
    <row r="115" spans="1:28" ht="28.5" customHeight="1" x14ac:dyDescent="0.2">
      <c r="A115" s="104">
        <f t="shared" si="8"/>
        <v>8</v>
      </c>
      <c r="B115" s="111" t="str">
        <f t="shared" si="9"/>
        <v>Izolacja pomostu</v>
      </c>
      <c r="C115" s="136"/>
      <c r="D115" s="110" t="s">
        <v>171</v>
      </c>
      <c r="E115" s="111"/>
      <c r="F115" s="111"/>
      <c r="G115" s="111"/>
      <c r="H115" s="111"/>
      <c r="I115" s="111"/>
      <c r="J115" s="111"/>
      <c r="K115" s="111"/>
      <c r="L115" s="111"/>
      <c r="M115" s="65">
        <v>2</v>
      </c>
      <c r="N115" s="14" t="s">
        <v>172</v>
      </c>
      <c r="O115" s="35">
        <v>1</v>
      </c>
      <c r="P115" s="37">
        <f t="shared" si="10"/>
        <v>0</v>
      </c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</row>
    <row r="116" spans="1:28" ht="30.75" customHeight="1" x14ac:dyDescent="0.2">
      <c r="A116" s="104">
        <f t="shared" si="8"/>
        <v>9</v>
      </c>
      <c r="B116" s="111" t="str">
        <f t="shared" si="9"/>
        <v>Konstrukcja pomostu</v>
      </c>
      <c r="C116" s="136"/>
      <c r="D116" s="110" t="s">
        <v>170</v>
      </c>
      <c r="E116" s="111"/>
      <c r="F116" s="111"/>
      <c r="G116" s="111"/>
      <c r="H116" s="111"/>
      <c r="I116" s="111"/>
      <c r="J116" s="111"/>
      <c r="K116" s="111"/>
      <c r="L116" s="111"/>
      <c r="M116" s="63">
        <v>1</v>
      </c>
      <c r="N116" s="14" t="s">
        <v>69</v>
      </c>
      <c r="O116" s="67">
        <v>20</v>
      </c>
      <c r="P116" s="37">
        <f t="shared" si="10"/>
        <v>3</v>
      </c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</row>
    <row r="117" spans="1:28" ht="28.5" customHeight="1" x14ac:dyDescent="0.2">
      <c r="A117" s="104">
        <f t="shared" si="8"/>
        <v>10</v>
      </c>
      <c r="B117" s="111" t="str">
        <f t="shared" si="9"/>
        <v>Konstrukcja dzwigarów głównych</v>
      </c>
      <c r="C117" s="136"/>
      <c r="D117" s="110" t="s">
        <v>173</v>
      </c>
      <c r="E117" s="111"/>
      <c r="F117" s="111"/>
      <c r="G117" s="111"/>
      <c r="H117" s="111"/>
      <c r="I117" s="111"/>
      <c r="J117" s="111"/>
      <c r="K117" s="111"/>
      <c r="L117" s="111"/>
      <c r="M117" s="63"/>
      <c r="N117" s="14"/>
      <c r="O117" s="67"/>
      <c r="P117" s="37">
        <f t="shared" si="10"/>
        <v>3</v>
      </c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</row>
    <row r="118" spans="1:28" ht="22.5" customHeight="1" x14ac:dyDescent="0.2">
      <c r="A118" s="104">
        <f t="shared" si="8"/>
        <v>11</v>
      </c>
      <c r="B118" s="111" t="str">
        <f t="shared" si="9"/>
        <v>Łożyska</v>
      </c>
      <c r="C118" s="136"/>
      <c r="D118" s="110" t="s">
        <v>174</v>
      </c>
      <c r="E118" s="111"/>
      <c r="F118" s="111"/>
      <c r="G118" s="111"/>
      <c r="H118" s="111"/>
      <c r="I118" s="111"/>
      <c r="J118" s="111"/>
      <c r="K118" s="111"/>
      <c r="L118" s="111"/>
      <c r="M118" s="63">
        <v>1</v>
      </c>
      <c r="N118" s="14" t="s">
        <v>172</v>
      </c>
      <c r="O118" s="35">
        <v>36</v>
      </c>
      <c r="P118" s="37">
        <f t="shared" si="10"/>
        <v>2</v>
      </c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</row>
    <row r="119" spans="1:28" x14ac:dyDescent="0.2">
      <c r="A119" s="104">
        <f t="shared" si="8"/>
        <v>12</v>
      </c>
      <c r="B119" s="111" t="str">
        <f t="shared" si="9"/>
        <v>Urządzenia dylatacyjne</v>
      </c>
      <c r="C119" s="136"/>
      <c r="D119" s="110"/>
      <c r="E119" s="111"/>
      <c r="F119" s="111"/>
      <c r="G119" s="111"/>
      <c r="H119" s="111"/>
      <c r="I119" s="111"/>
      <c r="J119" s="111"/>
      <c r="K119" s="111"/>
      <c r="L119" s="111"/>
      <c r="M119" s="63"/>
      <c r="N119" s="64"/>
      <c r="O119" s="35"/>
      <c r="P119" s="37">
        <f t="shared" si="10"/>
        <v>2</v>
      </c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</row>
    <row r="120" spans="1:28" ht="24" customHeight="1" x14ac:dyDescent="0.2">
      <c r="A120" s="104">
        <f t="shared" si="8"/>
        <v>13</v>
      </c>
      <c r="B120" s="111" t="str">
        <f t="shared" si="9"/>
        <v>Przyczółki</v>
      </c>
      <c r="C120" s="136"/>
      <c r="D120" s="110" t="s">
        <v>177</v>
      </c>
      <c r="E120" s="111"/>
      <c r="F120" s="111"/>
      <c r="G120" s="111"/>
      <c r="H120" s="111"/>
      <c r="I120" s="111"/>
      <c r="J120" s="111"/>
      <c r="K120" s="111"/>
      <c r="L120" s="111"/>
      <c r="M120" s="63">
        <v>1</v>
      </c>
      <c r="N120" s="14" t="s">
        <v>69</v>
      </c>
      <c r="O120" s="67">
        <v>30</v>
      </c>
      <c r="P120" s="37">
        <f t="shared" si="10"/>
        <v>2</v>
      </c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</row>
    <row r="121" spans="1:28" ht="23.25" customHeight="1" x14ac:dyDescent="0.2">
      <c r="A121" s="104">
        <f t="shared" si="8"/>
        <v>14</v>
      </c>
      <c r="B121" s="111" t="str">
        <f t="shared" si="9"/>
        <v>Filary</v>
      </c>
      <c r="C121" s="136"/>
      <c r="D121" s="110" t="s">
        <v>175</v>
      </c>
      <c r="E121" s="111"/>
      <c r="F121" s="111"/>
      <c r="G121" s="111"/>
      <c r="H121" s="111"/>
      <c r="I121" s="111"/>
      <c r="J121" s="111"/>
      <c r="K121" s="111"/>
      <c r="L121" s="111"/>
      <c r="M121" s="63">
        <v>2</v>
      </c>
      <c r="N121" s="14" t="s">
        <v>69</v>
      </c>
      <c r="O121" s="67">
        <v>120</v>
      </c>
      <c r="P121" s="37">
        <f t="shared" si="10"/>
        <v>2</v>
      </c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</row>
    <row r="122" spans="1:28" ht="28.5" customHeight="1" x14ac:dyDescent="0.2">
      <c r="A122" s="104">
        <f t="shared" si="8"/>
        <v>15</v>
      </c>
      <c r="B122" s="111" t="str">
        <f t="shared" si="9"/>
        <v>Koryto rzeki, przestrzeń podmostowa</v>
      </c>
      <c r="C122" s="136"/>
      <c r="D122" s="110"/>
      <c r="E122" s="111"/>
      <c r="F122" s="111"/>
      <c r="G122" s="111"/>
      <c r="H122" s="111"/>
      <c r="I122" s="111"/>
      <c r="J122" s="111"/>
      <c r="K122" s="111"/>
      <c r="L122" s="111"/>
      <c r="M122" s="63"/>
      <c r="N122" s="14"/>
      <c r="O122" s="67"/>
      <c r="P122" s="37" t="str">
        <f t="shared" si="10"/>
        <v>-</v>
      </c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</row>
    <row r="123" spans="1:28" x14ac:dyDescent="0.2">
      <c r="A123" s="104">
        <f t="shared" si="8"/>
        <v>16</v>
      </c>
      <c r="B123" s="111" t="str">
        <f t="shared" si="9"/>
        <v>Przeguby</v>
      </c>
      <c r="C123" s="136"/>
      <c r="D123" s="110"/>
      <c r="E123" s="111"/>
      <c r="F123" s="111"/>
      <c r="G123" s="111"/>
      <c r="H123" s="111"/>
      <c r="I123" s="111"/>
      <c r="J123" s="111"/>
      <c r="K123" s="111"/>
      <c r="L123" s="111"/>
      <c r="M123" s="63"/>
      <c r="N123" s="64"/>
      <c r="O123" s="35"/>
      <c r="P123" s="37" t="str">
        <f t="shared" si="10"/>
        <v>-</v>
      </c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</row>
    <row r="124" spans="1:28" ht="23.25" customHeight="1" x14ac:dyDescent="0.2">
      <c r="A124" s="104">
        <f t="shared" si="8"/>
        <v>17</v>
      </c>
      <c r="B124" s="111" t="str">
        <f t="shared" si="9"/>
        <v>Konstrukcje oporowe, skrzydełka</v>
      </c>
      <c r="C124" s="136"/>
      <c r="D124" s="110"/>
      <c r="E124" s="111"/>
      <c r="F124" s="111"/>
      <c r="G124" s="111"/>
      <c r="H124" s="111"/>
      <c r="I124" s="111"/>
      <c r="J124" s="111"/>
      <c r="K124" s="111"/>
      <c r="L124" s="111"/>
      <c r="M124" s="63"/>
      <c r="N124" s="14"/>
      <c r="O124" s="67"/>
      <c r="P124" s="37" t="str">
        <f t="shared" si="10"/>
        <v>-</v>
      </c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</row>
    <row r="125" spans="1:28" ht="23.25" customHeight="1" x14ac:dyDescent="0.2">
      <c r="A125" s="104">
        <f t="shared" si="8"/>
        <v>18</v>
      </c>
      <c r="B125" s="111" t="str">
        <f t="shared" si="9"/>
        <v>Urzadzenia ochrony srodowiska</v>
      </c>
      <c r="C125" s="136"/>
      <c r="D125" s="110" t="s">
        <v>176</v>
      </c>
      <c r="E125" s="111"/>
      <c r="F125" s="111"/>
      <c r="G125" s="111"/>
      <c r="H125" s="111"/>
      <c r="I125" s="111"/>
      <c r="J125" s="111"/>
      <c r="K125" s="111"/>
      <c r="L125" s="111"/>
      <c r="M125" s="63" t="s">
        <v>133</v>
      </c>
      <c r="N125" s="14" t="s">
        <v>69</v>
      </c>
      <c r="O125" s="67">
        <v>27</v>
      </c>
      <c r="P125" s="37">
        <f t="shared" si="10"/>
        <v>2</v>
      </c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</row>
    <row r="126" spans="1:28" x14ac:dyDescent="0.2">
      <c r="A126" s="104">
        <f t="shared" si="8"/>
        <v>19</v>
      </c>
      <c r="B126" s="111" t="str">
        <f t="shared" si="9"/>
        <v>Zakotwienia kabli</v>
      </c>
      <c r="C126" s="136"/>
      <c r="D126" s="110"/>
      <c r="E126" s="111"/>
      <c r="F126" s="111"/>
      <c r="G126" s="111"/>
      <c r="H126" s="111"/>
      <c r="I126" s="111"/>
      <c r="J126" s="111"/>
      <c r="K126" s="111"/>
      <c r="L126" s="111"/>
      <c r="M126" s="63"/>
      <c r="N126" s="64"/>
      <c r="O126" s="35"/>
      <c r="P126" s="37" t="str">
        <f t="shared" si="10"/>
        <v>-</v>
      </c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</row>
    <row r="127" spans="1:28" x14ac:dyDescent="0.2">
      <c r="A127" s="104">
        <f t="shared" si="8"/>
        <v>20</v>
      </c>
      <c r="B127" s="111" t="str">
        <f t="shared" si="9"/>
        <v>Kable</v>
      </c>
      <c r="C127" s="136"/>
      <c r="D127" s="110"/>
      <c r="E127" s="111"/>
      <c r="F127" s="111"/>
      <c r="G127" s="111"/>
      <c r="H127" s="111"/>
      <c r="I127" s="111"/>
      <c r="J127" s="111"/>
      <c r="K127" s="111"/>
      <c r="L127" s="111"/>
      <c r="M127" s="63"/>
      <c r="N127" s="64"/>
      <c r="O127" s="35"/>
      <c r="P127" s="37" t="str">
        <f t="shared" si="10"/>
        <v>-</v>
      </c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</row>
    <row r="128" spans="1:28" x14ac:dyDescent="0.2">
      <c r="A128" s="104">
        <f t="shared" si="8"/>
        <v>21</v>
      </c>
      <c r="B128" s="111" t="str">
        <f t="shared" si="9"/>
        <v>Urządzenia obce</v>
      </c>
      <c r="C128" s="136"/>
      <c r="D128" s="110"/>
      <c r="E128" s="111"/>
      <c r="F128" s="111"/>
      <c r="G128" s="111"/>
      <c r="H128" s="111"/>
      <c r="I128" s="111"/>
      <c r="J128" s="111"/>
      <c r="K128" s="111"/>
      <c r="L128" s="111"/>
      <c r="M128" s="63"/>
      <c r="N128" s="64"/>
      <c r="O128" s="35"/>
      <c r="P128" s="37" t="str">
        <f t="shared" si="10"/>
        <v>-</v>
      </c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</row>
    <row r="129" spans="1:28" x14ac:dyDescent="0.2">
      <c r="A129" s="104">
        <f t="shared" si="8"/>
        <v>22</v>
      </c>
      <c r="B129" s="111" t="str">
        <f t="shared" si="9"/>
        <v>Schody i pochylnie</v>
      </c>
      <c r="C129" s="136"/>
      <c r="D129" s="110"/>
      <c r="E129" s="111"/>
      <c r="F129" s="111"/>
      <c r="G129" s="111"/>
      <c r="H129" s="111"/>
      <c r="I129" s="111"/>
      <c r="J129" s="111"/>
      <c r="K129" s="111"/>
      <c r="L129" s="111"/>
      <c r="M129" s="63"/>
      <c r="N129" s="64"/>
      <c r="O129" s="35"/>
      <c r="P129" s="37" t="str">
        <f t="shared" si="10"/>
        <v>-</v>
      </c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</row>
    <row r="130" spans="1:28" ht="13.5" thickBot="1" x14ac:dyDescent="0.25">
      <c r="A130" s="47"/>
      <c r="B130" s="48"/>
      <c r="C130" s="48"/>
      <c r="D130" s="253"/>
      <c r="E130" s="242"/>
      <c r="F130" s="242"/>
      <c r="G130" s="242"/>
      <c r="H130" s="242"/>
      <c r="I130" s="242"/>
      <c r="J130" s="242"/>
      <c r="K130" s="242"/>
      <c r="L130" s="242"/>
      <c r="M130" s="54"/>
      <c r="N130" s="54"/>
      <c r="O130" s="49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</row>
    <row r="131" spans="1:28" ht="13.5" thickBot="1" x14ac:dyDescent="0.25">
      <c r="A131" s="33"/>
      <c r="B131" s="33"/>
      <c r="C131" s="33"/>
      <c r="D131" s="33"/>
      <c r="E131" s="33"/>
      <c r="F131" s="33"/>
      <c r="G131" s="33"/>
      <c r="H131" s="33"/>
      <c r="I131" s="33"/>
      <c r="J131" s="33"/>
      <c r="K131" s="34"/>
      <c r="L131" s="34"/>
      <c r="M131" s="34"/>
      <c r="N131" s="34"/>
      <c r="O131" s="34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</row>
    <row r="132" spans="1:28" x14ac:dyDescent="0.2">
      <c r="A132" s="159" t="s">
        <v>27</v>
      </c>
      <c r="B132" s="160"/>
      <c r="C132" s="160"/>
      <c r="D132" s="161"/>
      <c r="E132" s="161"/>
      <c r="F132" s="161"/>
      <c r="G132" s="161"/>
      <c r="H132" s="161"/>
      <c r="I132" s="161"/>
      <c r="J132" s="161"/>
      <c r="K132" s="161"/>
      <c r="L132" s="161"/>
      <c r="M132" s="161"/>
      <c r="N132" s="161"/>
      <c r="O132" s="16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</row>
    <row r="133" spans="1:28" ht="22.5" customHeight="1" x14ac:dyDescent="0.2">
      <c r="A133" s="24"/>
      <c r="B133" s="249" t="s">
        <v>28</v>
      </c>
      <c r="C133" s="250"/>
      <c r="D133" s="251"/>
      <c r="E133" s="149" t="s">
        <v>105</v>
      </c>
      <c r="F133" s="150"/>
      <c r="G133" s="150"/>
      <c r="H133" s="150"/>
      <c r="I133" s="150"/>
      <c r="J133" s="150"/>
      <c r="K133" s="149" t="s">
        <v>37</v>
      </c>
      <c r="L133" s="150"/>
      <c r="M133" s="150"/>
      <c r="N133" s="150"/>
      <c r="O133" s="15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</row>
    <row r="134" spans="1:28" ht="37.5" customHeight="1" x14ac:dyDescent="0.2">
      <c r="A134" s="8" t="s">
        <v>56</v>
      </c>
      <c r="B134" s="117" t="s">
        <v>57</v>
      </c>
      <c r="C134" s="118"/>
      <c r="D134" s="119"/>
      <c r="E134" s="234" t="str">
        <f>N76</f>
        <v>05.04.2020 r.</v>
      </c>
      <c r="F134" s="235"/>
      <c r="G134" s="235"/>
      <c r="H134" s="235"/>
      <c r="I134" s="235"/>
      <c r="J134" s="235"/>
      <c r="K134" s="236"/>
      <c r="L134" s="237"/>
      <c r="M134" s="237"/>
      <c r="N134" s="237"/>
      <c r="O134" s="238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</row>
    <row r="135" spans="1:28" ht="13.5" thickBot="1" x14ac:dyDescent="0.25">
      <c r="A135" s="32" t="s">
        <v>42</v>
      </c>
      <c r="B135" s="131"/>
      <c r="C135" s="132"/>
      <c r="D135" s="133"/>
      <c r="E135" s="120"/>
      <c r="F135" s="121"/>
      <c r="G135" s="121"/>
      <c r="H135" s="121"/>
      <c r="I135" s="121"/>
      <c r="J135" s="121"/>
      <c r="K135" s="239"/>
      <c r="L135" s="240"/>
      <c r="M135" s="240"/>
      <c r="N135" s="240"/>
      <c r="O135" s="241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</row>
    <row r="137" spans="1:28" ht="13.5" thickBot="1" x14ac:dyDescent="0.25">
      <c r="A137" s="4" t="s">
        <v>106</v>
      </c>
      <c r="B137" s="4"/>
      <c r="C137" s="4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</row>
    <row r="138" spans="1:28" x14ac:dyDescent="0.2">
      <c r="A138" s="39"/>
      <c r="B138" s="211" t="s">
        <v>34</v>
      </c>
      <c r="C138" s="213"/>
      <c r="D138" s="211" t="s">
        <v>28</v>
      </c>
      <c r="E138" s="212"/>
      <c r="F138" s="213"/>
      <c r="G138" s="209" t="s">
        <v>35</v>
      </c>
      <c r="H138" s="210"/>
      <c r="I138" s="160"/>
      <c r="J138" s="209" t="s">
        <v>36</v>
      </c>
      <c r="K138" s="210"/>
      <c r="L138" s="210"/>
      <c r="M138" s="160"/>
      <c r="N138" s="161" t="s">
        <v>37</v>
      </c>
      <c r="O138" s="16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</row>
    <row r="139" spans="1:28" ht="33" customHeight="1" thickBot="1" x14ac:dyDescent="0.25">
      <c r="A139" s="53" t="s">
        <v>40</v>
      </c>
      <c r="B139" s="242"/>
      <c r="C139" s="243"/>
      <c r="D139" s="120"/>
      <c r="E139" s="121"/>
      <c r="F139" s="122"/>
      <c r="G139" s="120"/>
      <c r="H139" s="121"/>
      <c r="I139" s="122"/>
      <c r="J139" s="131"/>
      <c r="K139" s="132"/>
      <c r="L139" s="132"/>
      <c r="M139" s="133"/>
      <c r="N139" s="123"/>
      <c r="O139" s="124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</row>
    <row r="140" spans="1:28" ht="33" hidden="1" customHeight="1" x14ac:dyDescent="0.2">
      <c r="A140" s="55" t="s">
        <v>42</v>
      </c>
      <c r="B140" s="97"/>
      <c r="C140" s="56"/>
      <c r="D140" s="226"/>
      <c r="E140" s="227"/>
      <c r="F140" s="228"/>
      <c r="G140" s="226"/>
      <c r="H140" s="227"/>
      <c r="I140" s="228"/>
      <c r="J140" s="229"/>
      <c r="K140" s="230"/>
      <c r="L140" s="230"/>
      <c r="M140" s="231"/>
      <c r="N140" s="232"/>
      <c r="O140" s="233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</row>
    <row r="141" spans="1:28" ht="33" hidden="1" customHeight="1" thickBot="1" x14ac:dyDescent="0.25">
      <c r="A141" s="41" t="s">
        <v>44</v>
      </c>
      <c r="B141" s="96"/>
      <c r="C141" s="38"/>
      <c r="D141" s="120"/>
      <c r="E141" s="121"/>
      <c r="F141" s="122"/>
      <c r="G141" s="120"/>
      <c r="H141" s="121"/>
      <c r="I141" s="122"/>
      <c r="J141" s="131"/>
      <c r="K141" s="132"/>
      <c r="L141" s="132"/>
      <c r="M141" s="133"/>
      <c r="N141" s="123"/>
      <c r="O141" s="124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</row>
    <row r="142" spans="1:28" ht="32.1" customHeight="1" thickBot="1" x14ac:dyDescent="0.25">
      <c r="A142" s="4" t="s">
        <v>114</v>
      </c>
      <c r="B142" s="4"/>
      <c r="C142" s="4"/>
    </row>
    <row r="143" spans="1:28" x14ac:dyDescent="0.2">
      <c r="A143" s="39"/>
      <c r="B143" s="211" t="s">
        <v>34</v>
      </c>
      <c r="C143" s="213"/>
      <c r="D143" s="211" t="s">
        <v>28</v>
      </c>
      <c r="E143" s="212"/>
      <c r="F143" s="213"/>
      <c r="G143" s="209" t="s">
        <v>35</v>
      </c>
      <c r="H143" s="210"/>
      <c r="I143" s="160"/>
      <c r="J143" s="209" t="s">
        <v>36</v>
      </c>
      <c r="K143" s="210"/>
      <c r="L143" s="210"/>
      <c r="M143" s="160"/>
      <c r="N143" s="161" t="s">
        <v>37</v>
      </c>
      <c r="O143" s="162"/>
    </row>
    <row r="144" spans="1:28" ht="27" customHeight="1" x14ac:dyDescent="0.2">
      <c r="A144" s="42" t="s">
        <v>40</v>
      </c>
      <c r="B144" s="224"/>
      <c r="C144" s="224"/>
      <c r="D144" s="114"/>
      <c r="E144" s="115"/>
      <c r="F144" s="116"/>
      <c r="G144" s="114"/>
      <c r="H144" s="115"/>
      <c r="I144" s="116"/>
      <c r="J144" s="117"/>
      <c r="K144" s="118"/>
      <c r="L144" s="118"/>
      <c r="M144" s="119"/>
      <c r="N144" s="112"/>
      <c r="O144" s="113"/>
    </row>
    <row r="145" spans="1:15" ht="27" customHeight="1" thickBot="1" x14ac:dyDescent="0.25">
      <c r="A145" s="41" t="s">
        <v>42</v>
      </c>
      <c r="B145" s="120"/>
      <c r="C145" s="122"/>
      <c r="D145" s="120"/>
      <c r="E145" s="121"/>
      <c r="F145" s="122"/>
      <c r="G145" s="120"/>
      <c r="H145" s="121"/>
      <c r="I145" s="122"/>
      <c r="J145" s="131"/>
      <c r="K145" s="132"/>
      <c r="L145" s="132"/>
      <c r="M145" s="133"/>
      <c r="N145" s="123"/>
      <c r="O145" s="124"/>
    </row>
    <row r="146" spans="1:15" ht="85.5" customHeight="1" x14ac:dyDescent="0.2"/>
  </sheetData>
  <mergeCells count="258">
    <mergeCell ref="B144:C144"/>
    <mergeCell ref="B145:C145"/>
    <mergeCell ref="B123:C123"/>
    <mergeCell ref="B124:C124"/>
    <mergeCell ref="B125:C125"/>
    <mergeCell ref="B126:C126"/>
    <mergeCell ref="B127:C127"/>
    <mergeCell ref="B128:C128"/>
    <mergeCell ref="B129:C129"/>
    <mergeCell ref="B133:D133"/>
    <mergeCell ref="B134:D134"/>
    <mergeCell ref="D141:F141"/>
    <mergeCell ref="D130:L130"/>
    <mergeCell ref="D125:L125"/>
    <mergeCell ref="D126:L126"/>
    <mergeCell ref="D127:L127"/>
    <mergeCell ref="D128:L128"/>
    <mergeCell ref="D129:L129"/>
    <mergeCell ref="G141:I141"/>
    <mergeCell ref="J141:M141"/>
    <mergeCell ref="B115:C115"/>
    <mergeCell ref="B116:C116"/>
    <mergeCell ref="B117:C117"/>
    <mergeCell ref="B118:C118"/>
    <mergeCell ref="B119:C119"/>
    <mergeCell ref="B120:C120"/>
    <mergeCell ref="B121:C121"/>
    <mergeCell ref="B122:C122"/>
    <mergeCell ref="B143:C143"/>
    <mergeCell ref="B36:D36"/>
    <mergeCell ref="B37:D37"/>
    <mergeCell ref="B38:D38"/>
    <mergeCell ref="B39:D39"/>
    <mergeCell ref="B40:D40"/>
    <mergeCell ref="B75:D75"/>
    <mergeCell ref="B76:D76"/>
    <mergeCell ref="B77:D77"/>
    <mergeCell ref="B84:C84"/>
    <mergeCell ref="A47:K47"/>
    <mergeCell ref="E77:H77"/>
    <mergeCell ref="A78:O78"/>
    <mergeCell ref="N84:O84"/>
    <mergeCell ref="M80:O80"/>
    <mergeCell ref="G84:I84"/>
    <mergeCell ref="A79:O79"/>
    <mergeCell ref="N47:O47"/>
    <mergeCell ref="L46:M46"/>
    <mergeCell ref="L47:M47"/>
    <mergeCell ref="K67:M67"/>
    <mergeCell ref="A63:J63"/>
    <mergeCell ref="K60:M60"/>
    <mergeCell ref="A61:J61"/>
    <mergeCell ref="A62:J62"/>
    <mergeCell ref="B27:D27"/>
    <mergeCell ref="B28:D28"/>
    <mergeCell ref="B29:D29"/>
    <mergeCell ref="B30:D30"/>
    <mergeCell ref="B31:D31"/>
    <mergeCell ref="B32:D32"/>
    <mergeCell ref="B33:D33"/>
    <mergeCell ref="B34:D34"/>
    <mergeCell ref="B35:D35"/>
    <mergeCell ref="B18:D18"/>
    <mergeCell ref="B19:D19"/>
    <mergeCell ref="B20:D20"/>
    <mergeCell ref="B21:D21"/>
    <mergeCell ref="B22:D22"/>
    <mergeCell ref="B23:D23"/>
    <mergeCell ref="B24:D24"/>
    <mergeCell ref="B25:D25"/>
    <mergeCell ref="B26:D26"/>
    <mergeCell ref="N141:O141"/>
    <mergeCell ref="N138:O138"/>
    <mergeCell ref="D139:F139"/>
    <mergeCell ref="G139:I139"/>
    <mergeCell ref="J139:M139"/>
    <mergeCell ref="N139:O139"/>
    <mergeCell ref="D145:F145"/>
    <mergeCell ref="G145:I145"/>
    <mergeCell ref="J145:M145"/>
    <mergeCell ref="N145:O145"/>
    <mergeCell ref="D143:F143"/>
    <mergeCell ref="G143:I143"/>
    <mergeCell ref="J143:M143"/>
    <mergeCell ref="N143:O143"/>
    <mergeCell ref="D144:F144"/>
    <mergeCell ref="G144:I144"/>
    <mergeCell ref="J144:M144"/>
    <mergeCell ref="N144:O144"/>
    <mergeCell ref="Q1:T1"/>
    <mergeCell ref="Q2:T2"/>
    <mergeCell ref="Q3:T3"/>
    <mergeCell ref="Q4:T4"/>
    <mergeCell ref="A42:O42"/>
    <mergeCell ref="A50:K50"/>
    <mergeCell ref="L52:M52"/>
    <mergeCell ref="D140:F140"/>
    <mergeCell ref="G140:I140"/>
    <mergeCell ref="J140:M140"/>
    <mergeCell ref="N140:O140"/>
    <mergeCell ref="E134:J134"/>
    <mergeCell ref="E135:J135"/>
    <mergeCell ref="D138:F138"/>
    <mergeCell ref="G138:I138"/>
    <mergeCell ref="J138:M138"/>
    <mergeCell ref="K134:O135"/>
    <mergeCell ref="B135:D135"/>
    <mergeCell ref="B138:C138"/>
    <mergeCell ref="B139:C139"/>
    <mergeCell ref="A132:O132"/>
    <mergeCell ref="K133:O133"/>
    <mergeCell ref="E133:J133"/>
    <mergeCell ref="A105:O105"/>
    <mergeCell ref="D121:L121"/>
    <mergeCell ref="D122:L122"/>
    <mergeCell ref="D123:L123"/>
    <mergeCell ref="D124:L124"/>
    <mergeCell ref="B107:C107"/>
    <mergeCell ref="B108:C108"/>
    <mergeCell ref="B109:C109"/>
    <mergeCell ref="A45:O45"/>
    <mergeCell ref="G86:I86"/>
    <mergeCell ref="J85:M85"/>
    <mergeCell ref="J84:M84"/>
    <mergeCell ref="D84:F84"/>
    <mergeCell ref="A72:O72"/>
    <mergeCell ref="A46:K46"/>
    <mergeCell ref="A54:O54"/>
    <mergeCell ref="L50:M50"/>
    <mergeCell ref="A48:K48"/>
    <mergeCell ref="N46:O46"/>
    <mergeCell ref="A55:O55"/>
    <mergeCell ref="A53:O53"/>
    <mergeCell ref="N52:O52"/>
    <mergeCell ref="A49:K49"/>
    <mergeCell ref="A52:K52"/>
    <mergeCell ref="L48:M48"/>
    <mergeCell ref="H5:O5"/>
    <mergeCell ref="H7:O7"/>
    <mergeCell ref="A13:M13"/>
    <mergeCell ref="H9:O9"/>
    <mergeCell ref="H11:O11"/>
    <mergeCell ref="E14:L14"/>
    <mergeCell ref="G5:G6"/>
    <mergeCell ref="G7:G8"/>
    <mergeCell ref="G9:G10"/>
    <mergeCell ref="A1:O1"/>
    <mergeCell ref="A2:O2"/>
    <mergeCell ref="A3:O3"/>
    <mergeCell ref="A4:O4"/>
    <mergeCell ref="A44:O44"/>
    <mergeCell ref="A43:O43"/>
    <mergeCell ref="E39:G39"/>
    <mergeCell ref="H39:L39"/>
    <mergeCell ref="H40:L40"/>
    <mergeCell ref="N13:O13"/>
    <mergeCell ref="G11:G12"/>
    <mergeCell ref="A5:A6"/>
    <mergeCell ref="A7:A8"/>
    <mergeCell ref="A41:O41"/>
    <mergeCell ref="A9:A10"/>
    <mergeCell ref="A11:A12"/>
    <mergeCell ref="B5:F5"/>
    <mergeCell ref="B7:F7"/>
    <mergeCell ref="B9:F9"/>
    <mergeCell ref="B11:F11"/>
    <mergeCell ref="B14:D14"/>
    <mergeCell ref="B15:D15"/>
    <mergeCell ref="B16:D16"/>
    <mergeCell ref="B17:D17"/>
    <mergeCell ref="A56:O56"/>
    <mergeCell ref="K63:M63"/>
    <mergeCell ref="K65:M65"/>
    <mergeCell ref="K64:M64"/>
    <mergeCell ref="N59:O59"/>
    <mergeCell ref="K62:M62"/>
    <mergeCell ref="A58:O58"/>
    <mergeCell ref="K59:M59"/>
    <mergeCell ref="N48:O48"/>
    <mergeCell ref="L49:M49"/>
    <mergeCell ref="N51:O51"/>
    <mergeCell ref="N49:O49"/>
    <mergeCell ref="N50:O50"/>
    <mergeCell ref="K61:M61"/>
    <mergeCell ref="A51:K51"/>
    <mergeCell ref="L51:M51"/>
    <mergeCell ref="N60:O60"/>
    <mergeCell ref="A60:J60"/>
    <mergeCell ref="A64:J64"/>
    <mergeCell ref="N64:O64"/>
    <mergeCell ref="N65:O65"/>
    <mergeCell ref="A65:J65"/>
    <mergeCell ref="A59:J59"/>
    <mergeCell ref="D118:L118"/>
    <mergeCell ref="D119:L119"/>
    <mergeCell ref="D120:L120"/>
    <mergeCell ref="N69:O69"/>
    <mergeCell ref="K71:O71"/>
    <mergeCell ref="I75:M75"/>
    <mergeCell ref="E75:H75"/>
    <mergeCell ref="N70:O70"/>
    <mergeCell ref="N75:O75"/>
    <mergeCell ref="K70:M70"/>
    <mergeCell ref="A71:J71"/>
    <mergeCell ref="A73:O73"/>
    <mergeCell ref="I77:M77"/>
    <mergeCell ref="A70:J70"/>
    <mergeCell ref="E76:H76"/>
    <mergeCell ref="I76:M76"/>
    <mergeCell ref="A74:O74"/>
    <mergeCell ref="D87:F87"/>
    <mergeCell ref="A89:O89"/>
    <mergeCell ref="B85:C85"/>
    <mergeCell ref="B86:C86"/>
    <mergeCell ref="N76:O77"/>
    <mergeCell ref="A69:J69"/>
    <mergeCell ref="K69:M69"/>
    <mergeCell ref="B113:C113"/>
    <mergeCell ref="D111:L111"/>
    <mergeCell ref="D112:L112"/>
    <mergeCell ref="D113:L113"/>
    <mergeCell ref="D114:L114"/>
    <mergeCell ref="K66:M66"/>
    <mergeCell ref="A57:O57"/>
    <mergeCell ref="N61:O61"/>
    <mergeCell ref="N62:O62"/>
    <mergeCell ref="N63:O63"/>
    <mergeCell ref="K68:M68"/>
    <mergeCell ref="N68:O68"/>
    <mergeCell ref="N67:O67"/>
    <mergeCell ref="N66:O66"/>
    <mergeCell ref="A68:J68"/>
    <mergeCell ref="A66:J66"/>
    <mergeCell ref="A67:J67"/>
    <mergeCell ref="D115:L115"/>
    <mergeCell ref="D116:L116"/>
    <mergeCell ref="D117:L117"/>
    <mergeCell ref="N85:O85"/>
    <mergeCell ref="N86:O86"/>
    <mergeCell ref="G85:I85"/>
    <mergeCell ref="J86:M86"/>
    <mergeCell ref="D85:F85"/>
    <mergeCell ref="D86:F86"/>
    <mergeCell ref="G87:I87"/>
    <mergeCell ref="N87:O87"/>
    <mergeCell ref="M91:O91"/>
    <mergeCell ref="D107:L107"/>
    <mergeCell ref="D108:L108"/>
    <mergeCell ref="J87:M87"/>
    <mergeCell ref="D109:L109"/>
    <mergeCell ref="D110:L110"/>
    <mergeCell ref="A95:O95"/>
    <mergeCell ref="A94:O94"/>
    <mergeCell ref="B114:C114"/>
    <mergeCell ref="A90:O90"/>
    <mergeCell ref="B110:C110"/>
    <mergeCell ref="B111:C111"/>
    <mergeCell ref="B112:C112"/>
  </mergeCells>
  <phoneticPr fontId="0" type="noConversion"/>
  <conditionalFormatting sqref="P105:P106 K106:O106 K131:O131 K88:O88 K60:O71">
    <cfRule type="cellIs" dxfId="34" priority="344" stopIfTrue="1" operator="equal">
      <formula>"tak"</formula>
    </cfRule>
  </conditionalFormatting>
  <conditionalFormatting sqref="O123 O114">
    <cfRule type="cellIs" dxfId="33" priority="243" stopIfTrue="1" operator="equal">
      <formula>0</formula>
    </cfRule>
  </conditionalFormatting>
  <conditionalFormatting sqref="O119">
    <cfRule type="cellIs" dxfId="32" priority="239" stopIfTrue="1" operator="equal">
      <formula>0</formula>
    </cfRule>
  </conditionalFormatting>
  <conditionalFormatting sqref="O112">
    <cfRule type="cellIs" dxfId="31" priority="233" stopIfTrue="1" operator="equal">
      <formula>0</formula>
    </cfRule>
  </conditionalFormatting>
  <conditionalFormatting sqref="N112">
    <cfRule type="cellIs" dxfId="30" priority="230" stopIfTrue="1" operator="equal">
      <formula>"tak"</formula>
    </cfRule>
  </conditionalFormatting>
  <conditionalFormatting sqref="O118">
    <cfRule type="cellIs" dxfId="29" priority="227" stopIfTrue="1" operator="equal">
      <formula>0</formula>
    </cfRule>
  </conditionalFormatting>
  <conditionalFormatting sqref="N118">
    <cfRule type="cellIs" dxfId="28" priority="226" stopIfTrue="1" operator="equal">
      <formula>"tak"</formula>
    </cfRule>
  </conditionalFormatting>
  <conditionalFormatting sqref="O115">
    <cfRule type="cellIs" dxfId="27" priority="225" stopIfTrue="1" operator="equal">
      <formula>0</formula>
    </cfRule>
  </conditionalFormatting>
  <conditionalFormatting sqref="N115">
    <cfRule type="cellIs" dxfId="26" priority="224" stopIfTrue="1" operator="equal">
      <formula>"tak"</formula>
    </cfRule>
  </conditionalFormatting>
  <conditionalFormatting sqref="O126:O129">
    <cfRule type="cellIs" dxfId="25" priority="220" stopIfTrue="1" operator="equal">
      <formula>0</formula>
    </cfRule>
  </conditionalFormatting>
  <conditionalFormatting sqref="N114">
    <cfRule type="cellIs" dxfId="24" priority="197" stopIfTrue="1" operator="equal">
      <formula>"tak"</formula>
    </cfRule>
  </conditionalFormatting>
  <conditionalFormatting sqref="O124">
    <cfRule type="cellIs" dxfId="23" priority="26" stopIfTrue="1" operator="equal">
      <formula>0</formula>
    </cfRule>
  </conditionalFormatting>
  <conditionalFormatting sqref="N124">
    <cfRule type="cellIs" dxfId="22" priority="25" stopIfTrue="1" operator="equal">
      <formula>"tak"</formula>
    </cfRule>
  </conditionalFormatting>
  <conditionalFormatting sqref="O113">
    <cfRule type="cellIs" dxfId="21" priority="22" stopIfTrue="1" operator="equal">
      <formula>0</formula>
    </cfRule>
  </conditionalFormatting>
  <conditionalFormatting sqref="N113">
    <cfRule type="cellIs" dxfId="20" priority="21" stopIfTrue="1" operator="equal">
      <formula>"tak"</formula>
    </cfRule>
  </conditionalFormatting>
  <conditionalFormatting sqref="O117">
    <cfRule type="cellIs" dxfId="19" priority="20" stopIfTrue="1" operator="equal">
      <formula>0</formula>
    </cfRule>
  </conditionalFormatting>
  <conditionalFormatting sqref="N117">
    <cfRule type="cellIs" dxfId="18" priority="19" stopIfTrue="1" operator="equal">
      <formula>"tak"</formula>
    </cfRule>
  </conditionalFormatting>
  <conditionalFormatting sqref="O120">
    <cfRule type="cellIs" dxfId="17" priority="18" stopIfTrue="1" operator="equal">
      <formula>0</formula>
    </cfRule>
  </conditionalFormatting>
  <conditionalFormatting sqref="N120">
    <cfRule type="cellIs" dxfId="16" priority="17" stopIfTrue="1" operator="equal">
      <formula>"tak"</formula>
    </cfRule>
  </conditionalFormatting>
  <conditionalFormatting sqref="O122">
    <cfRule type="cellIs" dxfId="15" priority="16" stopIfTrue="1" operator="equal">
      <formula>0</formula>
    </cfRule>
  </conditionalFormatting>
  <conditionalFormatting sqref="N122">
    <cfRule type="cellIs" dxfId="14" priority="15" stopIfTrue="1" operator="equal">
      <formula>"tak"</formula>
    </cfRule>
  </conditionalFormatting>
  <conditionalFormatting sqref="O109">
    <cfRule type="cellIs" dxfId="13" priority="14" stopIfTrue="1" operator="equal">
      <formula>0</formula>
    </cfRule>
  </conditionalFormatting>
  <conditionalFormatting sqref="N109">
    <cfRule type="cellIs" dxfId="12" priority="13" stopIfTrue="1" operator="equal">
      <formula>"tak"</formula>
    </cfRule>
  </conditionalFormatting>
  <conditionalFormatting sqref="O108">
    <cfRule type="cellIs" dxfId="11" priority="12" stopIfTrue="1" operator="equal">
      <formula>0</formula>
    </cfRule>
  </conditionalFormatting>
  <conditionalFormatting sqref="N108">
    <cfRule type="cellIs" dxfId="10" priority="11" stopIfTrue="1" operator="equal">
      <formula>"tak"</formula>
    </cfRule>
  </conditionalFormatting>
  <conditionalFormatting sqref="O110">
    <cfRule type="cellIs" dxfId="9" priority="10" stopIfTrue="1" operator="equal">
      <formula>0</formula>
    </cfRule>
  </conditionalFormatting>
  <conditionalFormatting sqref="N110">
    <cfRule type="cellIs" dxfId="8" priority="9" stopIfTrue="1" operator="equal">
      <formula>"tak"</formula>
    </cfRule>
  </conditionalFormatting>
  <conditionalFormatting sqref="O111">
    <cfRule type="cellIs" dxfId="7" priority="8" stopIfTrue="1" operator="equal">
      <formula>0</formula>
    </cfRule>
  </conditionalFormatting>
  <conditionalFormatting sqref="N111">
    <cfRule type="cellIs" dxfId="6" priority="7" stopIfTrue="1" operator="equal">
      <formula>"tak"</formula>
    </cfRule>
  </conditionalFormatting>
  <conditionalFormatting sqref="O116">
    <cfRule type="cellIs" dxfId="5" priority="6" stopIfTrue="1" operator="equal">
      <formula>0</formula>
    </cfRule>
  </conditionalFormatting>
  <conditionalFormatting sqref="N116">
    <cfRule type="cellIs" dxfId="4" priority="5" stopIfTrue="1" operator="equal">
      <formula>"tak"</formula>
    </cfRule>
  </conditionalFormatting>
  <conditionalFormatting sqref="O121">
    <cfRule type="cellIs" dxfId="3" priority="4" stopIfTrue="1" operator="equal">
      <formula>0</formula>
    </cfRule>
  </conditionalFormatting>
  <conditionalFormatting sqref="N121">
    <cfRule type="cellIs" dxfId="2" priority="3" stopIfTrue="1" operator="equal">
      <formula>"tak"</formula>
    </cfRule>
  </conditionalFormatting>
  <conditionalFormatting sqref="O125">
    <cfRule type="cellIs" dxfId="1" priority="2" stopIfTrue="1" operator="equal">
      <formula>0</formula>
    </cfRule>
  </conditionalFormatting>
  <conditionalFormatting sqref="N125">
    <cfRule type="cellIs" dxfId="0" priority="1" stopIfTrue="1" operator="equal">
      <formula>"tak"</formula>
    </cfRule>
  </conditionalFormatting>
  <pageMargins left="0.59055118110236227" right="0.39370078740157483" top="0.59055118110236227" bottom="0.59055118110236227" header="0.51181102362204722" footer="0.51181102362204722"/>
  <pageSetup paperSize="9" scale="89" orientation="portrait" horizontalDpi="300" verticalDpi="300" r:id="rId1"/>
  <headerFooter alignWithMargins="0"/>
  <rowBreaks count="2" manualBreakCount="2">
    <brk id="57" max="16383" man="1"/>
    <brk id="104" max="16383" man="1"/>
  </rowBreaks>
  <colBreaks count="1" manualBreakCount="1">
    <brk id="15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Protokół uszkodzeń</vt:lpstr>
      <vt:lpstr>'Protokół uszkodzeń'!Obszar_wydruku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Pumba</cp:lastModifiedBy>
  <cp:lastPrinted>2019-09-19T19:11:13Z</cp:lastPrinted>
  <dcterms:created xsi:type="dcterms:W3CDTF">1997-02-26T13:46:56Z</dcterms:created>
  <dcterms:modified xsi:type="dcterms:W3CDTF">2020-08-05T20:01:22Z</dcterms:modified>
</cp:coreProperties>
</file>