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Ofertowy" sheetId="2" r:id="rId1"/>
    <sheet name="Arkusz1" sheetId="1" r:id="rId2"/>
  </sheets>
  <externalReferences>
    <externalReference r:id="rId3"/>
  </externalReferences>
  <definedNames>
    <definedName name="z" localSheetId="0">#REF!</definedName>
  </definedNames>
  <calcPr calcId="152511"/>
</workbook>
</file>

<file path=xl/calcChain.xml><?xml version="1.0" encoding="utf-8"?>
<calcChain xmlns="http://schemas.openxmlformats.org/spreadsheetml/2006/main">
  <c r="F10" i="2" l="1"/>
  <c r="F12" i="2"/>
  <c r="F18" i="2"/>
  <c r="F22" i="2"/>
  <c r="F27" i="2"/>
  <c r="F63" i="2"/>
  <c r="F66" i="2"/>
  <c r="F70" i="2"/>
  <c r="F73" i="2"/>
  <c r="F76" i="2"/>
  <c r="F79" i="2"/>
  <c r="F89" i="2"/>
  <c r="F92" i="2"/>
</calcChain>
</file>

<file path=xl/sharedStrings.xml><?xml version="1.0" encoding="utf-8"?>
<sst xmlns="http://schemas.openxmlformats.org/spreadsheetml/2006/main" count="264" uniqueCount="165">
  <si>
    <t xml:space="preserve">    RAZEM WARTOŚĆ BRUTTO</t>
  </si>
  <si>
    <t xml:space="preserve">    PODATEK VAT ( 23%)</t>
  </si>
  <si>
    <t xml:space="preserve">    RAZEM WARTOŚĆ ROBÓT</t>
  </si>
  <si>
    <t>większym wraz z robotami ziemnymi i instalacyjnymi</t>
  </si>
  <si>
    <t xml:space="preserve">SK2BP betonow. o przepływie nominalnym 9,22 l/s lub </t>
  </si>
  <si>
    <t>000-8</t>
  </si>
  <si>
    <t>D-03.02.01.60</t>
  </si>
  <si>
    <t>szt.</t>
  </si>
  <si>
    <t xml:space="preserve">Wykonanie separatora koalescencyjnego typu Aquafix </t>
  </si>
  <si>
    <t>STWiORB</t>
  </si>
  <si>
    <t>29.</t>
  </si>
  <si>
    <t xml:space="preserve"> </t>
  </si>
  <si>
    <t>wylotu z rur PEHD Ø 60 cm na ławie z mieszanki</t>
  </si>
  <si>
    <t>D-03.02.01.13</t>
  </si>
  <si>
    <t>m</t>
  </si>
  <si>
    <t xml:space="preserve">Wykonanie rowu krytego na odcinku od separatora do </t>
  </si>
  <si>
    <t>28.</t>
  </si>
  <si>
    <t xml:space="preserve">VII. INNE ROBOTY                                                                </t>
  </si>
  <si>
    <t>humusem i obsianie trawą, podsypka piaskowa 5 cm</t>
  </si>
  <si>
    <t xml:space="preserve">60x40x10 cm z wypełnieniem wolnych przestrzeni </t>
  </si>
  <si>
    <t>000-9</t>
  </si>
  <si>
    <t>D-06.01.01.66</t>
  </si>
  <si>
    <r>
      <t>m</t>
    </r>
    <r>
      <rPr>
        <vertAlign val="superscript"/>
        <sz val="10"/>
        <rFont val="Arial"/>
        <family val="2"/>
        <charset val="238"/>
      </rPr>
      <t>2</t>
    </r>
  </si>
  <si>
    <t xml:space="preserve">Umocnienie dna i skarp rowu płytami ażurowymi </t>
  </si>
  <si>
    <t>27.</t>
  </si>
  <si>
    <t>odcinku bez kolizji</t>
  </si>
  <si>
    <t xml:space="preserve">ażurowymi, mechaniczne profilowanie koparką na </t>
  </si>
  <si>
    <t>D-04.01.01.31</t>
  </si>
  <si>
    <t xml:space="preserve">Profilowanie  skarp i dna rowu pod umocnienie płytami </t>
  </si>
  <si>
    <t>26.</t>
  </si>
  <si>
    <t>VI. ROBOTY WYKOŃCZENIOWE</t>
  </si>
  <si>
    <t>spoinami wypełnionymi zaprawą cementową</t>
  </si>
  <si>
    <t xml:space="preserve">cm na podsypce cementowo-piaskowej (1 : 4) ze </t>
  </si>
  <si>
    <t>D-08.03.01.11</t>
  </si>
  <si>
    <t>mb</t>
  </si>
  <si>
    <t xml:space="preserve">Ustawienie obrzeży betonowych o wymiarach 6x20 </t>
  </si>
  <si>
    <t>25.</t>
  </si>
  <si>
    <t>rozbiórce w 70% (łącznie ze zjazdami)</t>
  </si>
  <si>
    <t>piaskowej (1 : 4) o grubości 5 cm-kostka z odzysku po</t>
  </si>
  <si>
    <t>betonowej o grubości 8 cm na podsypce cementowo</t>
  </si>
  <si>
    <t>D-08.02.02.11</t>
  </si>
  <si>
    <t>Wykonanie nawierzchni chodnika z kostki brukowej</t>
  </si>
  <si>
    <t>24.</t>
  </si>
  <si>
    <t>na ławie betonowej z oporem (beton C 12/15)</t>
  </si>
  <si>
    <t>D-08.01.01.11</t>
  </si>
  <si>
    <t>Ustawienie krawężników betonowych o wym. 15 x 30 cm</t>
  </si>
  <si>
    <t>23.</t>
  </si>
  <si>
    <t>V. ELEMENTY ULIC</t>
  </si>
  <si>
    <t xml:space="preserve">betonu asfaltowego AC 8S o grubości 5 cm ( KR3) </t>
  </si>
  <si>
    <t>D-05.03.05.22</t>
  </si>
  <si>
    <t>Wykonanie warstwy ścieralnej nawierzchni drogi z</t>
  </si>
  <si>
    <t>22.</t>
  </si>
  <si>
    <t>o średniej grubości 6 cm (ruch KR3)</t>
  </si>
  <si>
    <t>asfaltowego mieszanką mineralno-bitumiczną AC 16W</t>
  </si>
  <si>
    <t>D-05.03.05.12</t>
  </si>
  <si>
    <t xml:space="preserve">Wykonanie warstwy wiążącej nawierzchni z betonu </t>
  </si>
  <si>
    <t>21.</t>
  </si>
  <si>
    <t>IV. ODBUDOWA NAWIERZCHNI DROGI POWIATOWEJ</t>
  </si>
  <si>
    <t xml:space="preserve">betonu asfaltowego AC 22P o grubości 7 cm </t>
  </si>
  <si>
    <t>D-04.07.01.06</t>
  </si>
  <si>
    <t xml:space="preserve">Wykonanie podbudowy zasadniczej  nawierzchni z </t>
  </si>
  <si>
    <t>20.</t>
  </si>
  <si>
    <t>z kruszywem C50/30 - 0/31,5 mm)</t>
  </si>
  <si>
    <t xml:space="preserve">chanicznie o grubości 22 cm (mieszanka niezwiązana </t>
  </si>
  <si>
    <t>kruszywa kamiennego łamanego stabilizowanego me-</t>
  </si>
  <si>
    <t>D-04.04.01.12</t>
  </si>
  <si>
    <t xml:space="preserve">Wykonanie podbudowy nawierzchni drogi powiatowej z </t>
  </si>
  <si>
    <t>19.</t>
  </si>
  <si>
    <t>na przepuście w km 0+821,60</t>
  </si>
  <si>
    <t xml:space="preserve">związanej cementem C3/4 o grubości warstwy 20 cm </t>
  </si>
  <si>
    <t>D-04.05.01.63</t>
  </si>
  <si>
    <t xml:space="preserve">Wykonanie podbudowy nawierzchni z mieszanki </t>
  </si>
  <si>
    <t>18.</t>
  </si>
  <si>
    <t>III. ODBUDOWA PODBUDOWY NAWIERZCHNI DROGI POWIATOWEJ</t>
  </si>
  <si>
    <t>jedn.</t>
  </si>
  <si>
    <t>miary</t>
  </si>
  <si>
    <t>CPV</t>
  </si>
  <si>
    <t>Wartość</t>
  </si>
  <si>
    <t xml:space="preserve">Cena </t>
  </si>
  <si>
    <t>Ilość</t>
  </si>
  <si>
    <t>Jedn.</t>
  </si>
  <si>
    <t>Opis  robót</t>
  </si>
  <si>
    <t>KOD</t>
  </si>
  <si>
    <t xml:space="preserve">POZ. </t>
  </si>
  <si>
    <t>Lp</t>
  </si>
  <si>
    <t>drogi powiatowej nr 0393T Ruda Maleniecka – Lipa – Jakimowice w miejscowości Ruda Maleniecka”</t>
  </si>
  <si>
    <r>
      <t xml:space="preserve">KOSZTORYS OFERTOWY DO PROJEKTU BUDOWLANEGO   : </t>
    </r>
    <r>
      <rPr>
        <b/>
        <sz val="9"/>
        <rFont val="Arial CE"/>
        <family val="2"/>
        <charset val="238"/>
      </rPr>
      <t xml:space="preserve">„Rozwiązanie problemu środowiskowego–odwodnienie </t>
    </r>
  </si>
  <si>
    <t>ze skrzydełkiem skośnym</t>
  </si>
  <si>
    <t>dowlanego (KPED karta nr 1.20 i nr 1.22-tzw. "dok")</t>
  </si>
  <si>
    <t>prefabrykowaną zgodnie z rysunkiem z Projektu Bu-</t>
  </si>
  <si>
    <r>
      <t xml:space="preserve">Umocnienie czoła wylotu rowu krytego </t>
    </r>
    <r>
      <rPr>
        <sz val="10"/>
        <rFont val="Calibri"/>
        <family val="2"/>
        <charset val="238"/>
      </rPr>
      <t xml:space="preserve">Ø </t>
    </r>
    <r>
      <rPr>
        <sz val="10"/>
        <rFont val="Arial CE"/>
        <family val="2"/>
        <charset val="238"/>
      </rPr>
      <t xml:space="preserve">60 ścianką </t>
    </r>
  </si>
  <si>
    <t>17.</t>
  </si>
  <si>
    <t>(Sn ≥ 8)</t>
  </si>
  <si>
    <t>D-03.02.01.23</t>
  </si>
  <si>
    <t>Wykonanie przykanalików z PVC o średnicy 200 mm</t>
  </si>
  <si>
    <t>16.</t>
  </si>
  <si>
    <t>nikiem bez syfonu wg. KPED karta 02.13</t>
  </si>
  <si>
    <t>D-03.02.01.41</t>
  </si>
  <si>
    <t>Wykonanie studzienek ściekowych Ø 50 cm z osd-</t>
  </si>
  <si>
    <t>15.</t>
  </si>
  <si>
    <t xml:space="preserve">brykatów nad przepustem Ø 60  wg. KPED karta 02.14 </t>
  </si>
  <si>
    <t xml:space="preserve">szt. </t>
  </si>
  <si>
    <t>Wykonanie studzienek ściekowych Ø 50 cm z prefa-</t>
  </si>
  <si>
    <t>14.</t>
  </si>
  <si>
    <t>cyjnymi)</t>
  </si>
  <si>
    <t>S3-połączeniowa (wraz z robotami ziemnymi i instala-</t>
  </si>
  <si>
    <t xml:space="preserve">S1-połączeniowa, studnia S2-przelotowa i studnia </t>
  </si>
  <si>
    <t xml:space="preserve">ktowanym rowie krytym studnia S-wpadowa, studnia </t>
  </si>
  <si>
    <t>D-03.02.01.33</t>
  </si>
  <si>
    <r>
      <t>Wykonanie studni rewizyjnych Ø 1500 mm</t>
    </r>
    <r>
      <rPr>
        <sz val="11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na proje-</t>
    </r>
  </si>
  <si>
    <t>13.</t>
  </si>
  <si>
    <t>C1,5/2 o grubości 10 cm</t>
  </si>
  <si>
    <t>separatora z rur PEHD Ø 60 cm na ławie z mieszanki</t>
  </si>
  <si>
    <t xml:space="preserve">Wykonanie rowu krytego na odcinku od studni S3 do </t>
  </si>
  <si>
    <t>12.</t>
  </si>
  <si>
    <t>C1,5/2 o grubości 10 cm wraz z robotami ziemnymi</t>
  </si>
  <si>
    <t xml:space="preserve">do studni S3 z rur PEHD Ø 60 cm na ławie z mieszanki </t>
  </si>
  <si>
    <t>Wykonanie rowu krytego pod chodnikiem od studni S1</t>
  </si>
  <si>
    <t>11.</t>
  </si>
  <si>
    <t>ści 25 cm pod koroną drogi wraz z robotami ziemnymi</t>
  </si>
  <si>
    <t xml:space="preserve">ławie z mieszanki związanej cementem C5/6 o grubo- </t>
  </si>
  <si>
    <t>D-03.01.01.12</t>
  </si>
  <si>
    <t xml:space="preserve">Wykonanie przepustu z rur PEHD o średnicy 60 cm na </t>
  </si>
  <si>
    <t>10.</t>
  </si>
  <si>
    <t>II. BUDOWA ODWODNIENIA DROGI POWIATOWEJ</t>
  </si>
  <si>
    <t xml:space="preserve"> kanału krytego (rozbiórka ręczna)</t>
  </si>
  <si>
    <t xml:space="preserve">stronie prawej pod przebudowę przepustu i budowę </t>
  </si>
  <si>
    <t>D-01.02.04.42</t>
  </si>
  <si>
    <t xml:space="preserve">Rozbiórka obrzeży betonowych o wym. 6x20cm po </t>
  </si>
  <si>
    <t>9.</t>
  </si>
  <si>
    <t>utylizacją materiałów z rozbiórki</t>
  </si>
  <si>
    <t>D-01.02.04.21</t>
  </si>
  <si>
    <t xml:space="preserve">Rozbiórka istniejącej studni rewizyjnej betonowej z </t>
  </si>
  <si>
    <t>8.</t>
  </si>
  <si>
    <t>rokość 1,0 m</t>
  </si>
  <si>
    <t>10 cm pod budowę kanału technologicznego na sze-</t>
  </si>
  <si>
    <t xml:space="preserve">Rozbiórka podbudowy chodnika z kruszywa o grubości </t>
  </si>
  <si>
    <t>7.</t>
  </si>
  <si>
    <t xml:space="preserve">rozbiórka ręczna wraz z odzyskiem kostki </t>
  </si>
  <si>
    <t xml:space="preserve">szerokości 1,50 m wraz z nawierzchnią zjazdów - </t>
  </si>
  <si>
    <t>brukowej betonowej pod budowę rowu krytego</t>
  </si>
  <si>
    <t>D-01.02.04.29</t>
  </si>
  <si>
    <t xml:space="preserve">Rozbiórka istniejącej nawierzchni chodnika z kostki </t>
  </si>
  <si>
    <t>6.</t>
  </si>
  <si>
    <t>obustronnie pod przebudowe przepustu w km 0+821,60</t>
  </si>
  <si>
    <t>D-01.02.04.41</t>
  </si>
  <si>
    <t xml:space="preserve">Rozbiórka krawężników betonowych o wym. 15x30 cm </t>
  </si>
  <si>
    <t>5.</t>
  </si>
  <si>
    <t xml:space="preserve">koroną drogi w km 0+821,60 o długości 9,00 m .  </t>
  </si>
  <si>
    <t>D-01.02.04.55</t>
  </si>
  <si>
    <r>
      <t xml:space="preserve">Rozbiórka przepustu z rur żelbetowych </t>
    </r>
    <r>
      <rPr>
        <sz val="10"/>
        <rFont val="Czcionka tekstu podstawowego"/>
        <charset val="238"/>
      </rPr>
      <t>Ø</t>
    </r>
    <r>
      <rPr>
        <sz val="10"/>
        <rFont val="Arial"/>
        <family val="2"/>
        <charset val="238"/>
      </rPr>
      <t xml:space="preserve"> 60 cm</t>
    </r>
    <r>
      <rPr>
        <sz val="11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pod</t>
    </r>
  </si>
  <si>
    <t>4.</t>
  </si>
  <si>
    <t>bości 20 cm pod przebudowę przepustu w km 0+821,6</t>
  </si>
  <si>
    <t>Rozbiórka podbudowy nawierzchni z kruszywa o gru-</t>
  </si>
  <si>
    <t>3.</t>
  </si>
  <si>
    <t>ści 10 cm pod przebudowę przepustu w km 0+821,60</t>
  </si>
  <si>
    <t>D-01.02.04.22</t>
  </si>
  <si>
    <t xml:space="preserve">Rozbiórka nawierzchni z betonu asfaltowego o grubo- </t>
  </si>
  <si>
    <t>2.</t>
  </si>
  <si>
    <t>trasy drogipowiatowej nr 0393T w Rudzie Mal.</t>
  </si>
  <si>
    <t>D-01.01.01.01</t>
  </si>
  <si>
    <t>km</t>
  </si>
  <si>
    <t>Roboty pomiarowe  przy  robotach ziemnych dla</t>
  </si>
  <si>
    <t>1.</t>
  </si>
  <si>
    <t xml:space="preserve">I. ROBOTY PRZYGOTOWAWCZE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</si>
</sst>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0.00000"/>
  </numFmts>
  <fonts count="2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Arial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charset val="238"/>
    </font>
    <font>
      <sz val="7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11"/>
      <name val="Arial CE"/>
      <family val="2"/>
      <charset val="238"/>
    </font>
    <font>
      <sz val="11"/>
      <name val="Arial CE"/>
      <family val="2"/>
      <charset val="238"/>
    </font>
    <font>
      <sz val="10"/>
      <color theme="0" tint="-0.249977111117893"/>
      <name val="Arial CE"/>
      <family val="2"/>
      <charset val="238"/>
    </font>
    <font>
      <b/>
      <sz val="9"/>
      <name val="Arial CE"/>
      <family val="2"/>
      <charset val="238"/>
    </font>
    <font>
      <b/>
      <i/>
      <sz val="10"/>
      <name val="Arial"/>
      <family val="2"/>
      <charset val="238"/>
    </font>
    <font>
      <sz val="10"/>
      <name val="Calibri"/>
      <family val="2"/>
      <charset val="238"/>
    </font>
    <font>
      <sz val="11"/>
      <name val="Arial"/>
      <family val="2"/>
      <charset val="238"/>
    </font>
    <font>
      <sz val="10"/>
      <name val="Czcionka tekstu podstawowego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86">
    <xf numFmtId="0" fontId="0" fillId="0" borderId="0" xfId="0"/>
    <xf numFmtId="0" fontId="1" fillId="0" borderId="0" xfId="1"/>
    <xf numFmtId="0" fontId="1" fillId="0" borderId="0" xfId="1" applyNumberFormat="1"/>
    <xf numFmtId="4" fontId="2" fillId="0" borderId="1" xfId="1" applyNumberFormat="1" applyFont="1" applyBorder="1"/>
    <xf numFmtId="0" fontId="1" fillId="0" borderId="2" xfId="1" applyBorder="1"/>
    <xf numFmtId="0" fontId="1" fillId="0" borderId="2" xfId="1" applyNumberFormat="1" applyBorder="1"/>
    <xf numFmtId="0" fontId="3" fillId="0" borderId="3" xfId="1" applyFont="1" applyBorder="1"/>
    <xf numFmtId="4" fontId="2" fillId="0" borderId="4" xfId="1" applyNumberFormat="1" applyFont="1" applyBorder="1"/>
    <xf numFmtId="0" fontId="1" fillId="0" borderId="5" xfId="1" applyBorder="1"/>
    <xf numFmtId="0" fontId="1" fillId="0" borderId="5" xfId="1" applyNumberFormat="1" applyBorder="1"/>
    <xf numFmtId="0" fontId="3" fillId="0" borderId="6" xfId="1" applyFont="1" applyBorder="1"/>
    <xf numFmtId="4" fontId="4" fillId="0" borderId="7" xfId="1" applyNumberFormat="1" applyFont="1" applyBorder="1"/>
    <xf numFmtId="0" fontId="1" fillId="0" borderId="8" xfId="1" applyBorder="1"/>
    <xf numFmtId="2" fontId="1" fillId="0" borderId="9" xfId="1" applyNumberFormat="1" applyBorder="1"/>
    <xf numFmtId="0" fontId="1" fillId="0" borderId="10" xfId="1" applyBorder="1" applyAlignment="1">
      <alignment horizontal="center"/>
    </xf>
    <xf numFmtId="0" fontId="1" fillId="0" borderId="9" xfId="1" applyFont="1" applyBorder="1"/>
    <xf numFmtId="0" fontId="5" fillId="0" borderId="7" xfId="1" applyFont="1" applyBorder="1"/>
    <xf numFmtId="0" fontId="6" fillId="0" borderId="9" xfId="1" applyFont="1" applyBorder="1"/>
    <xf numFmtId="0" fontId="1" fillId="0" borderId="7" xfId="1" applyFont="1" applyBorder="1"/>
    <xf numFmtId="4" fontId="4" fillId="0" borderId="11" xfId="1" applyNumberFormat="1" applyFont="1" applyBorder="1"/>
    <xf numFmtId="0" fontId="1" fillId="0" borderId="12" xfId="1" applyBorder="1"/>
    <xf numFmtId="2" fontId="1" fillId="0" borderId="0" xfId="1" applyNumberFormat="1" applyBorder="1"/>
    <xf numFmtId="0" fontId="1" fillId="0" borderId="13" xfId="1" applyBorder="1" applyAlignment="1">
      <alignment horizontal="center"/>
    </xf>
    <xf numFmtId="0" fontId="7" fillId="0" borderId="0" xfId="1" applyFont="1" applyBorder="1"/>
    <xf numFmtId="0" fontId="5" fillId="0" borderId="11" xfId="1" applyFont="1" applyBorder="1"/>
    <xf numFmtId="0" fontId="8" fillId="0" borderId="0" xfId="1" applyFont="1" applyBorder="1"/>
    <xf numFmtId="0" fontId="1" fillId="0" borderId="11" xfId="1" applyFont="1" applyBorder="1"/>
    <xf numFmtId="2" fontId="1" fillId="0" borderId="12" xfId="1" applyNumberFormat="1" applyBorder="1"/>
    <xf numFmtId="0" fontId="1" fillId="0" borderId="13" xfId="1" applyFont="1" applyBorder="1" applyAlignment="1">
      <alignment horizontal="center"/>
    </xf>
    <xf numFmtId="0" fontId="6" fillId="0" borderId="0" xfId="1" applyFont="1" applyBorder="1"/>
    <xf numFmtId="0" fontId="1" fillId="0" borderId="0" xfId="1" applyFont="1" applyBorder="1"/>
    <xf numFmtId="2" fontId="1" fillId="0" borderId="0" xfId="1" applyNumberFormat="1" applyFont="1" applyBorder="1"/>
    <xf numFmtId="4" fontId="1" fillId="2" borderId="4" xfId="1" applyNumberFormat="1" applyFill="1" applyBorder="1"/>
    <xf numFmtId="0" fontId="1" fillId="2" borderId="5" xfId="1" applyFill="1" applyBorder="1"/>
    <xf numFmtId="0" fontId="1" fillId="2" borderId="14" xfId="1" applyFill="1" applyBorder="1"/>
    <xf numFmtId="0" fontId="9" fillId="2" borderId="15" xfId="1" applyFont="1" applyFill="1" applyBorder="1"/>
    <xf numFmtId="0" fontId="5" fillId="2" borderId="4" xfId="1" applyFont="1" applyFill="1" applyBorder="1"/>
    <xf numFmtId="0" fontId="8" fillId="2" borderId="4" xfId="1" applyNumberFormat="1" applyFont="1" applyFill="1" applyBorder="1"/>
    <xf numFmtId="0" fontId="10" fillId="2" borderId="4" xfId="1" applyFont="1" applyFill="1" applyBorder="1" applyAlignment="1">
      <alignment horizontal="left"/>
    </xf>
    <xf numFmtId="4" fontId="1" fillId="3" borderId="11" xfId="1" applyNumberFormat="1" applyFill="1" applyBorder="1"/>
    <xf numFmtId="0" fontId="1" fillId="3" borderId="0" xfId="1" applyFill="1" applyBorder="1"/>
    <xf numFmtId="0" fontId="7" fillId="0" borderId="13" xfId="1" applyFont="1" applyFill="1" applyBorder="1"/>
    <xf numFmtId="0" fontId="1" fillId="0" borderId="0" xfId="1" applyBorder="1" applyAlignment="1">
      <alignment horizontal="center"/>
    </xf>
    <xf numFmtId="0" fontId="7" fillId="0" borderId="16" xfId="1" applyFont="1" applyFill="1" applyBorder="1"/>
    <xf numFmtId="0" fontId="4" fillId="0" borderId="11" xfId="1" applyFont="1" applyBorder="1" applyAlignment="1">
      <alignment horizontal="left"/>
    </xf>
    <xf numFmtId="2" fontId="1" fillId="0" borderId="13" xfId="1" applyNumberFormat="1" applyBorder="1"/>
    <xf numFmtId="0" fontId="1" fillId="0" borderId="0" xfId="1" applyFont="1" applyBorder="1" applyAlignment="1">
      <alignment horizontal="center"/>
    </xf>
    <xf numFmtId="0" fontId="1" fillId="0" borderId="17" xfId="1" applyFont="1" applyBorder="1"/>
    <xf numFmtId="0" fontId="11" fillId="0" borderId="0" xfId="1" applyFont="1" applyBorder="1" applyAlignment="1">
      <alignment horizontal="center"/>
    </xf>
    <xf numFmtId="2" fontId="1" fillId="0" borderId="13" xfId="1" applyNumberFormat="1" applyFont="1" applyBorder="1"/>
    <xf numFmtId="0" fontId="7" fillId="0" borderId="0" xfId="1" applyFont="1" applyBorder="1" applyAlignment="1">
      <alignment horizontal="center"/>
    </xf>
    <xf numFmtId="4" fontId="1" fillId="3" borderId="7" xfId="1" applyNumberFormat="1" applyFill="1" applyBorder="1"/>
    <xf numFmtId="0" fontId="1" fillId="3" borderId="9" xfId="1" applyFill="1" applyBorder="1"/>
    <xf numFmtId="0" fontId="7" fillId="0" borderId="10" xfId="1" applyFont="1" applyFill="1" applyBorder="1"/>
    <xf numFmtId="0" fontId="1" fillId="0" borderId="9" xfId="1" applyBorder="1" applyAlignment="1">
      <alignment horizontal="center"/>
    </xf>
    <xf numFmtId="0" fontId="1" fillId="0" borderId="18" xfId="1" applyFont="1" applyFill="1" applyBorder="1"/>
    <xf numFmtId="0" fontId="8" fillId="0" borderId="9" xfId="1" applyNumberFormat="1" applyFont="1" applyBorder="1"/>
    <xf numFmtId="0" fontId="4" fillId="0" borderId="7" xfId="1" applyFont="1" applyBorder="1" applyAlignment="1">
      <alignment horizontal="left"/>
    </xf>
    <xf numFmtId="0" fontId="1" fillId="0" borderId="16" xfId="1" applyFont="1" applyFill="1" applyBorder="1"/>
    <xf numFmtId="0" fontId="8" fillId="0" borderId="0" xfId="1" applyNumberFormat="1" applyFont="1" applyBorder="1"/>
    <xf numFmtId="2" fontId="1" fillId="0" borderId="13" xfId="1" applyNumberFormat="1" applyFont="1" applyFill="1" applyBorder="1"/>
    <xf numFmtId="0" fontId="13" fillId="2" borderId="14" xfId="1" applyFont="1" applyFill="1" applyBorder="1" applyAlignment="1">
      <alignment horizontal="center"/>
    </xf>
    <xf numFmtId="0" fontId="14" fillId="2" borderId="14" xfId="1" applyFont="1" applyFill="1" applyBorder="1"/>
    <xf numFmtId="0" fontId="15" fillId="2" borderId="4" xfId="1" applyFont="1" applyFill="1" applyBorder="1" applyAlignment="1">
      <alignment horizontal="center"/>
    </xf>
    <xf numFmtId="0" fontId="8" fillId="2" borderId="5" xfId="1" applyNumberFormat="1" applyFont="1" applyFill="1" applyBorder="1"/>
    <xf numFmtId="0" fontId="6" fillId="2" borderId="6" xfId="1" applyFont="1" applyFill="1" applyBorder="1" applyAlignment="1">
      <alignment horizontal="center"/>
    </xf>
    <xf numFmtId="4" fontId="1" fillId="3" borderId="1" xfId="1" applyNumberFormat="1" applyFill="1" applyBorder="1"/>
    <xf numFmtId="0" fontId="1" fillId="3" borderId="2" xfId="1" applyFill="1" applyBorder="1"/>
    <xf numFmtId="0" fontId="1" fillId="0" borderId="19" xfId="1" applyBorder="1"/>
    <xf numFmtId="0" fontId="1" fillId="0" borderId="20" xfId="1" applyFont="1" applyFill="1" applyBorder="1"/>
    <xf numFmtId="0" fontId="5" fillId="0" borderId="1" xfId="1" applyFont="1" applyBorder="1"/>
    <xf numFmtId="0" fontId="8" fillId="0" borderId="2" xfId="1" applyFont="1" applyBorder="1"/>
    <xf numFmtId="0" fontId="4" fillId="0" borderId="1" xfId="1" applyFont="1" applyBorder="1" applyAlignment="1">
      <alignment horizontal="left"/>
    </xf>
    <xf numFmtId="0" fontId="1" fillId="0" borderId="16" xfId="1" applyFont="1" applyBorder="1"/>
    <xf numFmtId="0" fontId="1" fillId="0" borderId="10" xfId="1" applyBorder="1"/>
    <xf numFmtId="0" fontId="1" fillId="0" borderId="9" xfId="1" applyBorder="1"/>
    <xf numFmtId="0" fontId="1" fillId="0" borderId="21" xfId="1" applyFont="1" applyFill="1" applyBorder="1"/>
    <xf numFmtId="0" fontId="8" fillId="0" borderId="9" xfId="1" applyFont="1" applyBorder="1"/>
    <xf numFmtId="0" fontId="7" fillId="0" borderId="16" xfId="1" applyFont="1" applyBorder="1"/>
    <xf numFmtId="2" fontId="1" fillId="3" borderId="0" xfId="1" applyNumberFormat="1" applyFill="1" applyBorder="1"/>
    <xf numFmtId="2" fontId="1" fillId="0" borderId="11" xfId="1" applyNumberFormat="1" applyFont="1" applyBorder="1"/>
    <xf numFmtId="0" fontId="7" fillId="0" borderId="21" xfId="1" applyFont="1" applyFill="1" applyBorder="1"/>
    <xf numFmtId="2" fontId="1" fillId="0" borderId="22" xfId="1" applyNumberFormat="1" applyFont="1" applyBorder="1"/>
    <xf numFmtId="0" fontId="7" fillId="0" borderId="17" xfId="1" applyFont="1" applyFill="1" applyBorder="1"/>
    <xf numFmtId="0" fontId="4" fillId="0" borderId="23" xfId="1" applyFont="1" applyBorder="1" applyAlignment="1">
      <alignment horizontal="left"/>
    </xf>
    <xf numFmtId="0" fontId="14" fillId="2" borderId="24" xfId="1" applyFont="1" applyFill="1" applyBorder="1"/>
    <xf numFmtId="4" fontId="1" fillId="0" borderId="1" xfId="1" applyNumberFormat="1" applyBorder="1"/>
    <xf numFmtId="0" fontId="1" fillId="0" borderId="0" xfId="1" applyBorder="1"/>
    <xf numFmtId="0" fontId="1" fillId="0" borderId="1" xfId="1" applyFont="1" applyBorder="1"/>
    <xf numFmtId="4" fontId="1" fillId="0" borderId="11" xfId="1" applyNumberFormat="1" applyBorder="1"/>
    <xf numFmtId="4" fontId="1" fillId="0" borderId="7" xfId="1" applyNumberFormat="1" applyBorder="1"/>
    <xf numFmtId="164" fontId="1" fillId="0" borderId="10" xfId="1" applyNumberFormat="1" applyBorder="1"/>
    <xf numFmtId="0" fontId="1" fillId="0" borderId="25" xfId="1" applyBorder="1"/>
    <xf numFmtId="0" fontId="7" fillId="0" borderId="18" xfId="1" applyFont="1" applyFill="1" applyBorder="1"/>
    <xf numFmtId="0" fontId="1" fillId="0" borderId="7" xfId="1" applyBorder="1"/>
    <xf numFmtId="164" fontId="1" fillId="0" borderId="13" xfId="1" applyNumberFormat="1" applyFont="1" applyBorder="1"/>
    <xf numFmtId="0" fontId="1" fillId="0" borderId="11" xfId="1" applyBorder="1"/>
    <xf numFmtId="4" fontId="1" fillId="0" borderId="23" xfId="1" applyNumberFormat="1" applyBorder="1"/>
    <xf numFmtId="0" fontId="5" fillId="0" borderId="23" xfId="1" applyFont="1" applyBorder="1"/>
    <xf numFmtId="0" fontId="1" fillId="0" borderId="11" xfId="1" applyFont="1" applyBorder="1" applyAlignment="1">
      <alignment horizontal="left"/>
    </xf>
    <xf numFmtId="4" fontId="9" fillId="2" borderId="4" xfId="1" applyNumberFormat="1" applyFont="1" applyFill="1" applyBorder="1"/>
    <xf numFmtId="2" fontId="3" fillId="2" borderId="14" xfId="1" applyNumberFormat="1" applyFont="1" applyFill="1" applyBorder="1"/>
    <xf numFmtId="0" fontId="1" fillId="2" borderId="5" xfId="1" applyFont="1" applyFill="1" applyBorder="1" applyAlignment="1">
      <alignment horizontal="center"/>
    </xf>
    <xf numFmtId="0" fontId="1" fillId="2" borderId="6" xfId="1" applyFont="1" applyFill="1" applyBorder="1"/>
    <xf numFmtId="0" fontId="11" fillId="2" borderId="4" xfId="1" applyFont="1" applyFill="1" applyBorder="1"/>
    <xf numFmtId="0" fontId="1" fillId="2" borderId="4" xfId="1" applyFill="1" applyBorder="1"/>
    <xf numFmtId="2" fontId="9" fillId="0" borderId="11" xfId="1" applyNumberFormat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" fillId="0" borderId="19" xfId="1" applyFont="1" applyBorder="1"/>
    <xf numFmtId="0" fontId="9" fillId="0" borderId="11" xfId="1" applyFont="1" applyBorder="1" applyAlignment="1">
      <alignment horizontal="center"/>
    </xf>
    <xf numFmtId="0" fontId="10" fillId="0" borderId="0" xfId="1" applyFont="1" applyBorder="1" applyAlignment="1">
      <alignment horizontal="right"/>
    </xf>
    <xf numFmtId="0" fontId="10" fillId="0" borderId="11" xfId="1" applyFont="1" applyBorder="1" applyAlignment="1">
      <alignment horizontal="left"/>
    </xf>
    <xf numFmtId="2" fontId="9" fillId="0" borderId="7" xfId="1" applyNumberFormat="1" applyFont="1" applyBorder="1" applyAlignment="1">
      <alignment horizontal="center"/>
    </xf>
    <xf numFmtId="0" fontId="9" fillId="0" borderId="9" xfId="1" applyFont="1" applyBorder="1" applyAlignment="1">
      <alignment horizontal="center"/>
    </xf>
    <xf numFmtId="0" fontId="1" fillId="0" borderId="10" xfId="1" applyFont="1" applyBorder="1"/>
    <xf numFmtId="0" fontId="1" fillId="0" borderId="9" xfId="1" applyFont="1" applyBorder="1" applyAlignment="1">
      <alignment horizontal="center"/>
    </xf>
    <xf numFmtId="0" fontId="9" fillId="0" borderId="7" xfId="1" applyFont="1" applyBorder="1" applyAlignment="1">
      <alignment horizontal="center"/>
    </xf>
    <xf numFmtId="0" fontId="1" fillId="0" borderId="13" xfId="1" applyFont="1" applyBorder="1"/>
    <xf numFmtId="4" fontId="1" fillId="0" borderId="13" xfId="1" applyNumberFormat="1" applyFont="1" applyBorder="1"/>
    <xf numFmtId="0" fontId="4" fillId="0" borderId="9" xfId="1" applyFont="1" applyFill="1" applyBorder="1"/>
    <xf numFmtId="0" fontId="9" fillId="2" borderId="26" xfId="1" applyFont="1" applyFill="1" applyBorder="1"/>
    <xf numFmtId="0" fontId="1" fillId="2" borderId="4" xfId="1" applyFont="1" applyFill="1" applyBorder="1"/>
    <xf numFmtId="2" fontId="9" fillId="0" borderId="27" xfId="1" applyNumberFormat="1" applyFont="1" applyBorder="1" applyAlignment="1">
      <alignment horizontal="center"/>
    </xf>
    <xf numFmtId="0" fontId="9" fillId="0" borderId="1" xfId="1" applyFont="1" applyBorder="1" applyAlignment="1">
      <alignment horizontal="center"/>
    </xf>
    <xf numFmtId="0" fontId="9" fillId="0" borderId="1" xfId="1" applyNumberFormat="1" applyFont="1" applyBorder="1" applyAlignment="1">
      <alignment horizontal="center"/>
    </xf>
    <xf numFmtId="2" fontId="9" fillId="0" borderId="28" xfId="1" applyNumberFormat="1" applyFont="1" applyBorder="1" applyAlignment="1">
      <alignment horizontal="center"/>
    </xf>
    <xf numFmtId="0" fontId="9" fillId="0" borderId="23" xfId="1" applyFont="1" applyBorder="1" applyAlignment="1">
      <alignment horizontal="center"/>
    </xf>
    <xf numFmtId="0" fontId="9" fillId="0" borderId="29" xfId="1" applyFont="1" applyBorder="1" applyAlignment="1">
      <alignment horizontal="center"/>
    </xf>
    <xf numFmtId="0" fontId="9" fillId="0" borderId="23" xfId="1" applyNumberFormat="1" applyFont="1" applyBorder="1" applyAlignment="1">
      <alignment horizontal="center"/>
    </xf>
    <xf numFmtId="0" fontId="16" fillId="0" borderId="0" xfId="1" applyFont="1" applyAlignment="1">
      <alignment horizontal="center"/>
    </xf>
    <xf numFmtId="0" fontId="17" fillId="0" borderId="0" xfId="1" applyFont="1" applyBorder="1" applyAlignment="1">
      <alignment horizontal="center"/>
    </xf>
    <xf numFmtId="0" fontId="6" fillId="0" borderId="0" xfId="1" applyFont="1" applyAlignment="1">
      <alignment horizontal="center"/>
    </xf>
    <xf numFmtId="4" fontId="1" fillId="0" borderId="0" xfId="1" applyNumberFormat="1" applyBorder="1"/>
    <xf numFmtId="0" fontId="7" fillId="0" borderId="0" xfId="1" applyFont="1" applyFill="1" applyBorder="1"/>
    <xf numFmtId="0" fontId="5" fillId="0" borderId="0" xfId="1" applyFont="1" applyBorder="1"/>
    <xf numFmtId="0" fontId="6" fillId="0" borderId="0" xfId="1" applyNumberFormat="1" applyFont="1" applyBorder="1"/>
    <xf numFmtId="4" fontId="9" fillId="0" borderId="7" xfId="1" applyNumberFormat="1" applyFont="1" applyBorder="1"/>
    <xf numFmtId="0" fontId="4" fillId="0" borderId="0" xfId="1" applyFont="1" applyFill="1" applyBorder="1"/>
    <xf numFmtId="4" fontId="9" fillId="0" borderId="11" xfId="1" applyNumberFormat="1" applyFont="1" applyBorder="1"/>
    <xf numFmtId="0" fontId="1" fillId="0" borderId="10" xfId="1" applyFont="1" applyBorder="1" applyAlignment="1">
      <alignment horizontal="center"/>
    </xf>
    <xf numFmtId="0" fontId="1" fillId="0" borderId="9" xfId="1" applyFont="1" applyFill="1" applyBorder="1"/>
    <xf numFmtId="4" fontId="4" fillId="0" borderId="30" xfId="1" applyNumberFormat="1" applyFont="1" applyBorder="1"/>
    <xf numFmtId="2" fontId="1" fillId="0" borderId="31" xfId="1" applyNumberFormat="1" applyBorder="1"/>
    <xf numFmtId="2" fontId="1" fillId="0" borderId="32" xfId="1" applyNumberFormat="1" applyFont="1" applyBorder="1"/>
    <xf numFmtId="0" fontId="1" fillId="0" borderId="33" xfId="1" applyFont="1" applyBorder="1" applyAlignment="1">
      <alignment horizontal="center"/>
    </xf>
    <xf numFmtId="0" fontId="7" fillId="0" borderId="34" xfId="1" applyFont="1" applyBorder="1" applyAlignment="1">
      <alignment horizontal="left" vertical="center"/>
    </xf>
    <xf numFmtId="0" fontId="5" fillId="0" borderId="30" xfId="1" applyFont="1" applyBorder="1"/>
    <xf numFmtId="0" fontId="6" fillId="0" borderId="33" xfId="1" applyFont="1" applyBorder="1"/>
    <xf numFmtId="0" fontId="1" fillId="0" borderId="30" xfId="1" applyFont="1" applyBorder="1"/>
    <xf numFmtId="165" fontId="1" fillId="0" borderId="0" xfId="1" applyNumberFormat="1" applyFont="1" applyBorder="1"/>
    <xf numFmtId="0" fontId="1" fillId="0" borderId="0" xfId="1" applyFont="1" applyFill="1" applyBorder="1"/>
    <xf numFmtId="0" fontId="7" fillId="0" borderId="9" xfId="1" applyFont="1" applyBorder="1"/>
    <xf numFmtId="2" fontId="1" fillId="0" borderId="12" xfId="1" applyNumberFormat="1" applyFont="1" applyBorder="1"/>
    <xf numFmtId="2" fontId="1" fillId="0" borderId="33" xfId="1" applyNumberFormat="1" applyFont="1" applyBorder="1"/>
    <xf numFmtId="0" fontId="1" fillId="0" borderId="32" xfId="1" applyFont="1" applyBorder="1" applyAlignment="1">
      <alignment horizontal="center"/>
    </xf>
    <xf numFmtId="0" fontId="1" fillId="0" borderId="33" xfId="1" applyFont="1" applyBorder="1"/>
    <xf numFmtId="2" fontId="1" fillId="0" borderId="8" xfId="1" applyNumberFormat="1" applyBorder="1"/>
    <xf numFmtId="4" fontId="4" fillId="0" borderId="23" xfId="1" applyNumberFormat="1" applyFont="1" applyBorder="1"/>
    <xf numFmtId="2" fontId="1" fillId="0" borderId="35" xfId="1" applyNumberFormat="1" applyBorder="1"/>
    <xf numFmtId="2" fontId="1" fillId="0" borderId="29" xfId="1" applyNumberFormat="1" applyFont="1" applyBorder="1"/>
    <xf numFmtId="0" fontId="1" fillId="0" borderId="22" xfId="1" applyFont="1" applyBorder="1" applyAlignment="1">
      <alignment horizontal="center"/>
    </xf>
    <xf numFmtId="0" fontId="7" fillId="0" borderId="29" xfId="1" applyFont="1" applyBorder="1"/>
    <xf numFmtId="0" fontId="6" fillId="0" borderId="29" xfId="1" applyFont="1" applyBorder="1"/>
    <xf numFmtId="0" fontId="1" fillId="0" borderId="23" xfId="1" applyFont="1" applyBorder="1"/>
    <xf numFmtId="4" fontId="9" fillId="2" borderId="1" xfId="1" applyNumberFormat="1" applyFont="1" applyFill="1" applyBorder="1"/>
    <xf numFmtId="0" fontId="3" fillId="2" borderId="15" xfId="1" applyFont="1" applyFill="1" applyBorder="1"/>
    <xf numFmtId="0" fontId="14" fillId="2" borderId="4" xfId="1" applyFont="1" applyFill="1" applyBorder="1"/>
    <xf numFmtId="0" fontId="11" fillId="2" borderId="5" xfId="1" applyFont="1" applyFill="1" applyBorder="1"/>
    <xf numFmtId="0" fontId="1" fillId="0" borderId="21" xfId="1" applyFont="1" applyBorder="1"/>
    <xf numFmtId="2" fontId="1" fillId="0" borderId="33" xfId="1" applyNumberFormat="1" applyBorder="1"/>
    <xf numFmtId="0" fontId="1" fillId="0" borderId="34" xfId="1" applyFont="1" applyBorder="1"/>
    <xf numFmtId="0" fontId="6" fillId="0" borderId="33" xfId="1" applyNumberFormat="1" applyFont="1" applyBorder="1"/>
    <xf numFmtId="0" fontId="6" fillId="0" borderId="9" xfId="1" applyNumberFormat="1" applyFont="1" applyBorder="1"/>
    <xf numFmtId="0" fontId="7" fillId="0" borderId="17" xfId="1" applyFont="1" applyBorder="1"/>
    <xf numFmtId="2" fontId="1" fillId="0" borderId="10" xfId="1" applyNumberFormat="1" applyBorder="1"/>
    <xf numFmtId="0" fontId="7" fillId="0" borderId="21" xfId="1" applyFont="1" applyBorder="1"/>
    <xf numFmtId="4" fontId="1" fillId="0" borderId="30" xfId="1" applyNumberFormat="1" applyBorder="1"/>
    <xf numFmtId="2" fontId="7" fillId="0" borderId="0" xfId="1" applyNumberFormat="1" applyFont="1" applyBorder="1"/>
    <xf numFmtId="166" fontId="1" fillId="0" borderId="22" xfId="1" applyNumberFormat="1" applyFont="1" applyBorder="1"/>
    <xf numFmtId="0" fontId="1" fillId="0" borderId="36" xfId="1" applyBorder="1" applyAlignment="1">
      <alignment horizontal="center"/>
    </xf>
    <xf numFmtId="0" fontId="6" fillId="0" borderId="29" xfId="1" applyNumberFormat="1" applyFont="1" applyBorder="1"/>
    <xf numFmtId="0" fontId="1" fillId="0" borderId="23" xfId="1" applyBorder="1"/>
    <xf numFmtId="2" fontId="14" fillId="2" borderId="4" xfId="1" applyNumberFormat="1" applyFont="1" applyFill="1" applyBorder="1"/>
    <xf numFmtId="0" fontId="14" fillId="2" borderId="5" xfId="1" applyFont="1" applyFill="1" applyBorder="1"/>
    <xf numFmtId="0" fontId="14" fillId="2" borderId="5" xfId="1" applyNumberFormat="1" applyFont="1" applyFill="1" applyBorder="1"/>
    <xf numFmtId="0" fontId="14" fillId="2" borderId="6" xfId="1" applyFont="1" applyFill="1" applyBorder="1"/>
  </cellXfs>
  <cellStyles count="2">
    <cellStyle name="Normalny" xfId="0" builtinId="0"/>
    <cellStyle name="Normalny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Z.3431.8.2020/przedmiar%20kosztorys%20ofertowy%20Ruda%20Maleniecka%20I%20ETA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zedmiar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6"/>
  <sheetViews>
    <sheetView tabSelected="1" view="pageBreakPreview" zoomScale="120" zoomScaleNormal="100" zoomScaleSheetLayoutView="120" zoomScalePageLayoutView="110" workbookViewId="0">
      <selection activeCell="G107" sqref="G107:H107"/>
    </sheetView>
  </sheetViews>
  <sheetFormatPr defaultRowHeight="12.75"/>
  <cols>
    <col min="1" max="1" width="3.28515625" style="1" customWidth="1"/>
    <col min="2" max="2" width="9.140625" style="1"/>
    <col min="3" max="3" width="6.28515625" style="1" customWidth="1"/>
    <col min="4" max="4" width="45.85546875" style="1" customWidth="1"/>
    <col min="5" max="5" width="6.85546875" style="1" customWidth="1"/>
    <col min="6" max="6" width="8.28515625" style="1" customWidth="1"/>
    <col min="7" max="7" width="8.42578125" style="1" customWidth="1"/>
    <col min="8" max="8" width="10" style="1" customWidth="1"/>
    <col min="9" max="16384" width="9.140625" style="1"/>
  </cols>
  <sheetData>
    <row r="2" spans="1:8">
      <c r="A2" s="131" t="s">
        <v>86</v>
      </c>
      <c r="B2" s="131"/>
      <c r="C2" s="131"/>
      <c r="D2" s="131"/>
      <c r="E2" s="131"/>
      <c r="F2" s="131"/>
      <c r="G2" s="131"/>
      <c r="H2" s="131"/>
    </row>
    <row r="3" spans="1:8">
      <c r="A3" s="130" t="s">
        <v>85</v>
      </c>
      <c r="B3" s="130"/>
      <c r="C3" s="130"/>
      <c r="D3" s="130"/>
      <c r="E3" s="130"/>
      <c r="F3" s="130"/>
      <c r="G3" s="130"/>
      <c r="H3" s="130"/>
    </row>
    <row r="4" spans="1:8" ht="13.5" thickBot="1">
      <c r="A4" s="129"/>
      <c r="B4" s="129"/>
      <c r="C4" s="129"/>
      <c r="D4" s="129"/>
      <c r="E4" s="129"/>
      <c r="F4" s="129"/>
      <c r="G4" s="129"/>
      <c r="H4" s="129"/>
    </row>
    <row r="5" spans="1:8">
      <c r="A5" s="126" t="s">
        <v>84</v>
      </c>
      <c r="B5" s="128" t="s">
        <v>83</v>
      </c>
      <c r="C5" s="126" t="s">
        <v>82</v>
      </c>
      <c r="D5" s="127" t="s">
        <v>81</v>
      </c>
      <c r="E5" s="126" t="s">
        <v>80</v>
      </c>
      <c r="F5" s="126" t="s">
        <v>79</v>
      </c>
      <c r="G5" s="126" t="s">
        <v>78</v>
      </c>
      <c r="H5" s="125" t="s">
        <v>77</v>
      </c>
    </row>
    <row r="6" spans="1:8" ht="13.5" thickBot="1">
      <c r="A6" s="123"/>
      <c r="B6" s="124" t="s">
        <v>9</v>
      </c>
      <c r="C6" s="123" t="s">
        <v>76</v>
      </c>
      <c r="D6" s="107"/>
      <c r="E6" s="123" t="s">
        <v>75</v>
      </c>
      <c r="F6" s="123"/>
      <c r="G6" s="123" t="s">
        <v>74</v>
      </c>
      <c r="H6" s="122"/>
    </row>
    <row r="7" spans="1:8" ht="15" thickBot="1">
      <c r="A7" s="185"/>
      <c r="B7" s="184"/>
      <c r="C7" s="166"/>
      <c r="D7" s="120" t="s">
        <v>164</v>
      </c>
      <c r="E7" s="62"/>
      <c r="F7" s="183"/>
      <c r="G7" s="85"/>
      <c r="H7" s="182"/>
    </row>
    <row r="8" spans="1:8">
      <c r="A8" s="181" t="s">
        <v>163</v>
      </c>
      <c r="B8" s="180" t="s">
        <v>9</v>
      </c>
      <c r="C8" s="98">
        <v>45100</v>
      </c>
      <c r="D8" s="150" t="s">
        <v>162</v>
      </c>
      <c r="E8" s="179" t="s">
        <v>161</v>
      </c>
      <c r="F8" s="178">
        <v>0.88124999999999998</v>
      </c>
      <c r="G8" s="177"/>
      <c r="H8" s="97"/>
    </row>
    <row r="9" spans="1:8">
      <c r="A9" s="94"/>
      <c r="B9" s="56" t="s">
        <v>160</v>
      </c>
      <c r="C9" s="16" t="s">
        <v>5</v>
      </c>
      <c r="D9" s="76" t="s">
        <v>159</v>
      </c>
      <c r="E9" s="92"/>
      <c r="F9" s="74"/>
      <c r="G9" s="75"/>
      <c r="H9" s="90"/>
    </row>
    <row r="10" spans="1:8" ht="14.25">
      <c r="A10" s="148" t="s">
        <v>158</v>
      </c>
      <c r="B10" s="171" t="s">
        <v>9</v>
      </c>
      <c r="C10" s="146">
        <v>45233</v>
      </c>
      <c r="D10" s="170" t="s">
        <v>157</v>
      </c>
      <c r="E10" s="144" t="s">
        <v>22</v>
      </c>
      <c r="F10" s="143">
        <f>2*6.2+12*2</f>
        <v>36.4</v>
      </c>
      <c r="G10" s="169"/>
      <c r="H10" s="176"/>
    </row>
    <row r="11" spans="1:8">
      <c r="A11" s="18"/>
      <c r="B11" s="56" t="s">
        <v>156</v>
      </c>
      <c r="C11" s="16" t="s">
        <v>20</v>
      </c>
      <c r="D11" s="175" t="s">
        <v>155</v>
      </c>
      <c r="E11" s="115"/>
      <c r="F11" s="114"/>
      <c r="G11" s="13"/>
      <c r="H11" s="90"/>
    </row>
    <row r="12" spans="1:8" ht="14.25">
      <c r="A12" s="26" t="s">
        <v>154</v>
      </c>
      <c r="B12" s="135" t="s">
        <v>9</v>
      </c>
      <c r="C12" s="24">
        <v>45233</v>
      </c>
      <c r="D12" s="47" t="s">
        <v>153</v>
      </c>
      <c r="E12" s="46" t="s">
        <v>22</v>
      </c>
      <c r="F12" s="49">
        <f>2*6.4+12.5*2</f>
        <v>37.799999999999997</v>
      </c>
      <c r="G12" s="21"/>
      <c r="H12" s="89"/>
    </row>
    <row r="13" spans="1:8">
      <c r="A13" s="96"/>
      <c r="B13" s="59" t="s">
        <v>131</v>
      </c>
      <c r="C13" s="24" t="s">
        <v>20</v>
      </c>
      <c r="D13" s="175" t="s">
        <v>152</v>
      </c>
      <c r="E13" s="115"/>
      <c r="F13" s="114"/>
      <c r="G13" s="75"/>
      <c r="H13" s="90"/>
    </row>
    <row r="14" spans="1:8" ht="14.25">
      <c r="A14" s="148" t="s">
        <v>151</v>
      </c>
      <c r="B14" s="171" t="s">
        <v>9</v>
      </c>
      <c r="C14" s="24">
        <v>45233</v>
      </c>
      <c r="D14" s="47" t="s">
        <v>150</v>
      </c>
      <c r="E14" s="46" t="s">
        <v>34</v>
      </c>
      <c r="F14" s="49">
        <v>9</v>
      </c>
      <c r="G14" s="132"/>
      <c r="H14" s="89"/>
    </row>
    <row r="15" spans="1:8">
      <c r="A15" s="94"/>
      <c r="B15" s="56" t="s">
        <v>149</v>
      </c>
      <c r="C15" s="24" t="s">
        <v>20</v>
      </c>
      <c r="D15" s="168" t="s">
        <v>148</v>
      </c>
      <c r="E15" s="115"/>
      <c r="F15" s="114"/>
      <c r="G15" s="75"/>
      <c r="H15" s="90"/>
    </row>
    <row r="16" spans="1:8">
      <c r="A16" s="26" t="s">
        <v>147</v>
      </c>
      <c r="B16" s="171" t="s">
        <v>9</v>
      </c>
      <c r="C16" s="24">
        <v>45233</v>
      </c>
      <c r="D16" s="173" t="s">
        <v>146</v>
      </c>
      <c r="E16" s="46" t="s">
        <v>14</v>
      </c>
      <c r="F16" s="45">
        <v>8</v>
      </c>
      <c r="G16" s="87"/>
      <c r="H16" s="89"/>
    </row>
    <row r="17" spans="1:8">
      <c r="A17" s="94"/>
      <c r="B17" s="56" t="s">
        <v>145</v>
      </c>
      <c r="C17" s="16" t="s">
        <v>20</v>
      </c>
      <c r="D17" s="175" t="s">
        <v>144</v>
      </c>
      <c r="E17" s="115"/>
      <c r="F17" s="174"/>
      <c r="G17" s="75"/>
      <c r="H17" s="90"/>
    </row>
    <row r="18" spans="1:8" ht="14.25">
      <c r="A18" s="26" t="s">
        <v>143</v>
      </c>
      <c r="B18" s="171" t="s">
        <v>9</v>
      </c>
      <c r="C18" s="24">
        <v>45233</v>
      </c>
      <c r="D18" s="47" t="s">
        <v>142</v>
      </c>
      <c r="E18" s="46" t="s">
        <v>22</v>
      </c>
      <c r="F18" s="143">
        <f>3*1.5+50*1.5</f>
        <v>79.5</v>
      </c>
      <c r="G18" s="87"/>
      <c r="H18" s="89"/>
    </row>
    <row r="19" spans="1:8">
      <c r="A19" s="96"/>
      <c r="B19" s="59" t="s">
        <v>141</v>
      </c>
      <c r="C19" s="24" t="s">
        <v>20</v>
      </c>
      <c r="D19" s="47" t="s">
        <v>140</v>
      </c>
      <c r="E19" s="46"/>
      <c r="F19" s="117"/>
      <c r="G19" s="87"/>
      <c r="H19" s="89"/>
    </row>
    <row r="20" spans="1:8">
      <c r="A20" s="26"/>
      <c r="B20" s="135"/>
      <c r="C20" s="24"/>
      <c r="D20" s="47" t="s">
        <v>139</v>
      </c>
      <c r="E20" s="46"/>
      <c r="F20" s="117"/>
      <c r="G20" s="87"/>
      <c r="H20" s="89"/>
    </row>
    <row r="21" spans="1:8">
      <c r="A21" s="18"/>
      <c r="B21" s="172"/>
      <c r="C21" s="16"/>
      <c r="D21" s="168" t="s">
        <v>138</v>
      </c>
      <c r="E21" s="115"/>
      <c r="F21" s="114"/>
      <c r="G21" s="75"/>
      <c r="H21" s="90"/>
    </row>
    <row r="22" spans="1:8" ht="14.25">
      <c r="A22" s="26" t="s">
        <v>137</v>
      </c>
      <c r="B22" s="135" t="s">
        <v>9</v>
      </c>
      <c r="C22" s="24">
        <v>45233</v>
      </c>
      <c r="D22" s="173" t="s">
        <v>136</v>
      </c>
      <c r="E22" s="46" t="s">
        <v>22</v>
      </c>
      <c r="F22" s="49">
        <f>3*1.5+50*1.5</f>
        <v>79.5</v>
      </c>
      <c r="G22" s="87"/>
      <c r="H22" s="89"/>
    </row>
    <row r="23" spans="1:8">
      <c r="A23" s="26"/>
      <c r="B23" s="59" t="s">
        <v>131</v>
      </c>
      <c r="C23" s="24" t="s">
        <v>20</v>
      </c>
      <c r="D23" s="47" t="s">
        <v>135</v>
      </c>
      <c r="E23" s="46"/>
      <c r="F23" s="117"/>
      <c r="G23" s="87"/>
      <c r="H23" s="89"/>
    </row>
    <row r="24" spans="1:8">
      <c r="A24" s="18"/>
      <c r="B24" s="172"/>
      <c r="C24" s="16"/>
      <c r="D24" s="168" t="s">
        <v>134</v>
      </c>
      <c r="E24" s="115"/>
      <c r="F24" s="114"/>
      <c r="G24" s="75"/>
      <c r="H24" s="90"/>
    </row>
    <row r="25" spans="1:8">
      <c r="A25" s="148" t="s">
        <v>133</v>
      </c>
      <c r="B25" s="171" t="s">
        <v>9</v>
      </c>
      <c r="C25" s="146">
        <v>45233</v>
      </c>
      <c r="D25" s="170" t="s">
        <v>132</v>
      </c>
      <c r="E25" s="144" t="s">
        <v>7</v>
      </c>
      <c r="F25" s="143">
        <v>1</v>
      </c>
      <c r="G25" s="169"/>
      <c r="H25" s="89"/>
    </row>
    <row r="26" spans="1:8">
      <c r="A26" s="18"/>
      <c r="B26" s="56" t="s">
        <v>131</v>
      </c>
      <c r="C26" s="16" t="s">
        <v>20</v>
      </c>
      <c r="D26" s="168" t="s">
        <v>130</v>
      </c>
      <c r="E26" s="115"/>
      <c r="F26" s="114"/>
      <c r="G26" s="75"/>
      <c r="H26" s="90"/>
    </row>
    <row r="27" spans="1:8">
      <c r="A27" s="26" t="s">
        <v>129</v>
      </c>
      <c r="B27" s="135" t="s">
        <v>9</v>
      </c>
      <c r="C27" s="24">
        <v>45233</v>
      </c>
      <c r="D27" s="47" t="s">
        <v>128</v>
      </c>
      <c r="E27" s="46" t="s">
        <v>14</v>
      </c>
      <c r="F27" s="45">
        <f>50+3</f>
        <v>53</v>
      </c>
      <c r="G27" s="87"/>
      <c r="H27" s="89"/>
    </row>
    <row r="28" spans="1:8">
      <c r="A28" s="26"/>
      <c r="B28" s="59" t="s">
        <v>127</v>
      </c>
      <c r="C28" s="24" t="s">
        <v>20</v>
      </c>
      <c r="D28" s="47" t="s">
        <v>126</v>
      </c>
      <c r="E28" s="46"/>
      <c r="F28" s="45"/>
      <c r="G28" s="87"/>
      <c r="H28" s="89"/>
    </row>
    <row r="29" spans="1:8" ht="13.5" thickBot="1">
      <c r="A29" s="18"/>
      <c r="B29" s="135"/>
      <c r="C29" s="70"/>
      <c r="D29" s="47" t="s">
        <v>125</v>
      </c>
      <c r="E29" s="46"/>
      <c r="F29" s="108"/>
      <c r="G29" s="87"/>
      <c r="H29" s="86"/>
    </row>
    <row r="30" spans="1:8" ht="15" thickBot="1">
      <c r="A30" s="105"/>
      <c r="B30" s="167"/>
      <c r="C30" s="166"/>
      <c r="D30" s="165" t="s">
        <v>124</v>
      </c>
      <c r="E30" s="85"/>
      <c r="F30" s="62"/>
      <c r="G30" s="33"/>
      <c r="H30" s="164"/>
    </row>
    <row r="31" spans="1:8">
      <c r="A31" s="163" t="s">
        <v>123</v>
      </c>
      <c r="B31" s="162" t="s">
        <v>9</v>
      </c>
      <c r="C31" s="98">
        <v>45230</v>
      </c>
      <c r="D31" s="161" t="s">
        <v>122</v>
      </c>
      <c r="E31" s="160" t="s">
        <v>14</v>
      </c>
      <c r="F31" s="159">
        <v>9</v>
      </c>
      <c r="G31" s="158"/>
      <c r="H31" s="157"/>
    </row>
    <row r="32" spans="1:8">
      <c r="A32" s="26"/>
      <c r="B32" s="25" t="s">
        <v>121</v>
      </c>
      <c r="C32" s="24" t="s">
        <v>5</v>
      </c>
      <c r="D32" s="23" t="s">
        <v>120</v>
      </c>
      <c r="E32" s="28"/>
      <c r="F32" s="30"/>
      <c r="G32" s="27"/>
      <c r="H32" s="19"/>
    </row>
    <row r="33" spans="1:8">
      <c r="A33" s="18"/>
      <c r="B33" s="77"/>
      <c r="C33" s="16"/>
      <c r="D33" s="151" t="s">
        <v>119</v>
      </c>
      <c r="E33" s="139"/>
      <c r="F33" s="15"/>
      <c r="G33" s="156"/>
      <c r="H33" s="11"/>
    </row>
    <row r="34" spans="1:8">
      <c r="A34" s="26" t="s">
        <v>118</v>
      </c>
      <c r="B34" s="29" t="s">
        <v>9</v>
      </c>
      <c r="C34" s="24">
        <v>45230</v>
      </c>
      <c r="D34" s="23" t="s">
        <v>117</v>
      </c>
      <c r="E34" s="28" t="s">
        <v>14</v>
      </c>
      <c r="F34" s="153">
        <v>50</v>
      </c>
      <c r="G34" s="27"/>
      <c r="H34" s="19"/>
    </row>
    <row r="35" spans="1:8">
      <c r="A35" s="26"/>
      <c r="B35" s="25" t="s">
        <v>13</v>
      </c>
      <c r="C35" s="24" t="s">
        <v>5</v>
      </c>
      <c r="D35" s="23" t="s">
        <v>116</v>
      </c>
      <c r="E35" s="28"/>
      <c r="F35" s="30"/>
      <c r="G35" s="27"/>
      <c r="H35" s="19"/>
    </row>
    <row r="36" spans="1:8">
      <c r="A36" s="18"/>
      <c r="B36" s="77"/>
      <c r="C36" s="16"/>
      <c r="D36" s="15" t="s">
        <v>115</v>
      </c>
      <c r="E36" s="139"/>
      <c r="F36" s="15"/>
      <c r="G36" s="156"/>
      <c r="H36" s="11"/>
    </row>
    <row r="37" spans="1:8">
      <c r="A37" s="26" t="s">
        <v>114</v>
      </c>
      <c r="B37" s="29" t="s">
        <v>9</v>
      </c>
      <c r="C37" s="24">
        <v>45230</v>
      </c>
      <c r="D37" s="30" t="s">
        <v>113</v>
      </c>
      <c r="E37" s="28" t="s">
        <v>14</v>
      </c>
      <c r="F37" s="153">
        <v>38</v>
      </c>
      <c r="G37" s="27"/>
      <c r="H37" s="19"/>
    </row>
    <row r="38" spans="1:8">
      <c r="A38" s="26"/>
      <c r="B38" s="25" t="s">
        <v>13</v>
      </c>
      <c r="C38" s="24" t="s">
        <v>5</v>
      </c>
      <c r="D38" s="23" t="s">
        <v>112</v>
      </c>
      <c r="E38" s="28"/>
      <c r="F38" s="30"/>
      <c r="G38" s="20"/>
      <c r="H38" s="19"/>
    </row>
    <row r="39" spans="1:8">
      <c r="A39" s="18"/>
      <c r="B39" s="17"/>
      <c r="C39" s="16"/>
      <c r="D39" s="15" t="s">
        <v>111</v>
      </c>
      <c r="E39" s="14"/>
      <c r="F39" s="13"/>
      <c r="G39" s="12"/>
      <c r="H39" s="11"/>
    </row>
    <row r="40" spans="1:8" ht="14.25">
      <c r="A40" s="26" t="s">
        <v>110</v>
      </c>
      <c r="B40" s="29" t="s">
        <v>9</v>
      </c>
      <c r="C40" s="24">
        <v>45230</v>
      </c>
      <c r="D40" s="155" t="s">
        <v>109</v>
      </c>
      <c r="E40" s="154" t="s">
        <v>101</v>
      </c>
      <c r="F40" s="153">
        <v>4</v>
      </c>
      <c r="G40" s="152"/>
      <c r="H40" s="19"/>
    </row>
    <row r="41" spans="1:8">
      <c r="A41" s="26"/>
      <c r="B41" s="25" t="s">
        <v>108</v>
      </c>
      <c r="C41" s="24" t="s">
        <v>5</v>
      </c>
      <c r="D41" s="30" t="s">
        <v>107</v>
      </c>
      <c r="E41" s="28"/>
      <c r="F41" s="31"/>
      <c r="G41" s="152"/>
      <c r="H41" s="19"/>
    </row>
    <row r="42" spans="1:8">
      <c r="A42" s="96"/>
      <c r="B42" s="25"/>
      <c r="C42" s="24"/>
      <c r="D42" s="30" t="s">
        <v>106</v>
      </c>
      <c r="E42" s="28"/>
      <c r="F42" s="30"/>
      <c r="G42" s="20"/>
      <c r="H42" s="138"/>
    </row>
    <row r="43" spans="1:8">
      <c r="A43" s="96"/>
      <c r="B43" s="25"/>
      <c r="C43" s="24"/>
      <c r="D43" s="23" t="s">
        <v>105</v>
      </c>
      <c r="E43" s="28"/>
      <c r="F43" s="30"/>
      <c r="G43" s="20"/>
      <c r="H43" s="138"/>
    </row>
    <row r="44" spans="1:8">
      <c r="A44" s="94"/>
      <c r="B44" s="77"/>
      <c r="C44" s="16"/>
      <c r="D44" s="140" t="s">
        <v>104</v>
      </c>
      <c r="E44" s="139"/>
      <c r="F44" s="15"/>
      <c r="G44" s="12"/>
      <c r="H44" s="136"/>
    </row>
    <row r="45" spans="1:8">
      <c r="A45" s="26" t="s">
        <v>103</v>
      </c>
      <c r="B45" s="29" t="s">
        <v>9</v>
      </c>
      <c r="C45" s="24">
        <v>45230</v>
      </c>
      <c r="D45" s="30" t="s">
        <v>102</v>
      </c>
      <c r="E45" s="28" t="s">
        <v>101</v>
      </c>
      <c r="F45" s="31">
        <v>2</v>
      </c>
      <c r="G45" s="20"/>
      <c r="H45" s="19"/>
    </row>
    <row r="46" spans="1:8">
      <c r="A46" s="18"/>
      <c r="B46" s="77" t="s">
        <v>97</v>
      </c>
      <c r="C46" s="16" t="s">
        <v>5</v>
      </c>
      <c r="D46" s="151" t="s">
        <v>100</v>
      </c>
      <c r="E46" s="139"/>
      <c r="F46" s="15"/>
      <c r="G46" s="12"/>
      <c r="H46" s="11"/>
    </row>
    <row r="47" spans="1:8">
      <c r="A47" s="26" t="s">
        <v>99</v>
      </c>
      <c r="B47" s="29" t="s">
        <v>9</v>
      </c>
      <c r="C47" s="24">
        <v>45230</v>
      </c>
      <c r="D47" s="150" t="s">
        <v>98</v>
      </c>
      <c r="E47" s="28" t="s">
        <v>7</v>
      </c>
      <c r="F47" s="149">
        <v>3</v>
      </c>
      <c r="G47" s="20"/>
      <c r="H47" s="19"/>
    </row>
    <row r="48" spans="1:8">
      <c r="A48" s="18"/>
      <c r="B48" s="77" t="s">
        <v>97</v>
      </c>
      <c r="C48" s="16" t="s">
        <v>5</v>
      </c>
      <c r="D48" s="140" t="s">
        <v>96</v>
      </c>
      <c r="E48" s="139"/>
      <c r="F48" s="15"/>
      <c r="G48" s="12"/>
      <c r="H48" s="11"/>
    </row>
    <row r="49" spans="1:8">
      <c r="A49" s="148" t="s">
        <v>95</v>
      </c>
      <c r="B49" s="147" t="s">
        <v>9</v>
      </c>
      <c r="C49" s="146">
        <v>45230</v>
      </c>
      <c r="D49" s="145" t="s">
        <v>94</v>
      </c>
      <c r="E49" s="144" t="s">
        <v>34</v>
      </c>
      <c r="F49" s="143">
        <v>12</v>
      </c>
      <c r="G49" s="142"/>
      <c r="H49" s="141"/>
    </row>
    <row r="50" spans="1:8">
      <c r="A50" s="18"/>
      <c r="B50" s="77" t="s">
        <v>93</v>
      </c>
      <c r="C50" s="16" t="s">
        <v>5</v>
      </c>
      <c r="D50" s="140" t="s">
        <v>92</v>
      </c>
      <c r="E50" s="139"/>
      <c r="F50" s="15"/>
      <c r="G50" s="12"/>
      <c r="H50" s="11"/>
    </row>
    <row r="51" spans="1:8">
      <c r="A51" s="26" t="s">
        <v>91</v>
      </c>
      <c r="B51" s="29" t="s">
        <v>9</v>
      </c>
      <c r="C51" s="24">
        <v>45230</v>
      </c>
      <c r="D51" s="137" t="s">
        <v>90</v>
      </c>
      <c r="E51" s="28" t="s">
        <v>7</v>
      </c>
      <c r="F51" s="31">
        <v>1</v>
      </c>
      <c r="G51" s="20"/>
      <c r="H51" s="19"/>
    </row>
    <row r="52" spans="1:8">
      <c r="A52" s="96"/>
      <c r="B52" s="25" t="s">
        <v>13</v>
      </c>
      <c r="C52" s="24" t="s">
        <v>5</v>
      </c>
      <c r="D52" s="137" t="s">
        <v>89</v>
      </c>
      <c r="E52" s="117"/>
      <c r="F52" s="30"/>
      <c r="G52" s="20"/>
      <c r="H52" s="138"/>
    </row>
    <row r="53" spans="1:8">
      <c r="A53" s="26"/>
      <c r="B53" s="29"/>
      <c r="C53" s="24"/>
      <c r="D53" s="137" t="s">
        <v>88</v>
      </c>
      <c r="E53" s="117"/>
      <c r="F53" s="30"/>
      <c r="G53" s="27"/>
      <c r="H53" s="19"/>
    </row>
    <row r="54" spans="1:8">
      <c r="A54" s="94"/>
      <c r="B54" s="77"/>
      <c r="C54" s="16"/>
      <c r="D54" s="119" t="s">
        <v>87</v>
      </c>
      <c r="E54" s="114"/>
      <c r="F54" s="15"/>
      <c r="G54" s="12"/>
      <c r="H54" s="136"/>
    </row>
    <row r="55" spans="1:8">
      <c r="A55" s="87"/>
      <c r="B55" s="135"/>
      <c r="C55" s="134"/>
      <c r="D55" s="133"/>
      <c r="E55" s="87"/>
      <c r="F55" s="87"/>
      <c r="G55" s="87"/>
      <c r="H55" s="132"/>
    </row>
    <row r="56" spans="1:8">
      <c r="A56" s="87"/>
      <c r="B56" s="135"/>
      <c r="C56" s="134"/>
      <c r="D56" s="133"/>
      <c r="E56" s="87"/>
      <c r="F56" s="87"/>
      <c r="G56" s="87"/>
      <c r="H56" s="132"/>
    </row>
    <row r="57" spans="1:8">
      <c r="A57" s="131" t="s">
        <v>86</v>
      </c>
      <c r="B57" s="131"/>
      <c r="C57" s="131"/>
      <c r="D57" s="131"/>
      <c r="E57" s="131"/>
      <c r="F57" s="131"/>
      <c r="G57" s="131"/>
      <c r="H57" s="131"/>
    </row>
    <row r="58" spans="1:8">
      <c r="A58" s="130" t="s">
        <v>85</v>
      </c>
      <c r="B58" s="130"/>
      <c r="C58" s="130"/>
      <c r="D58" s="130"/>
      <c r="E58" s="130"/>
      <c r="F58" s="130"/>
      <c r="G58" s="130"/>
      <c r="H58" s="130"/>
    </row>
    <row r="59" spans="1:8" ht="13.5" thickBot="1">
      <c r="A59" s="129"/>
      <c r="B59" s="129"/>
      <c r="C59" s="129"/>
      <c r="D59" s="129"/>
      <c r="E59" s="129"/>
      <c r="F59" s="129"/>
      <c r="G59" s="129"/>
      <c r="H59" s="129"/>
    </row>
    <row r="60" spans="1:8">
      <c r="A60" s="126" t="s">
        <v>84</v>
      </c>
      <c r="B60" s="128" t="s">
        <v>83</v>
      </c>
      <c r="C60" s="126" t="s">
        <v>82</v>
      </c>
      <c r="D60" s="127" t="s">
        <v>81</v>
      </c>
      <c r="E60" s="126" t="s">
        <v>80</v>
      </c>
      <c r="F60" s="126" t="s">
        <v>79</v>
      </c>
      <c r="G60" s="126" t="s">
        <v>78</v>
      </c>
      <c r="H60" s="125" t="s">
        <v>77</v>
      </c>
    </row>
    <row r="61" spans="1:8" ht="13.5" thickBot="1">
      <c r="A61" s="123"/>
      <c r="B61" s="124" t="s">
        <v>9</v>
      </c>
      <c r="C61" s="123" t="s">
        <v>76</v>
      </c>
      <c r="D61" s="107"/>
      <c r="E61" s="123" t="s">
        <v>75</v>
      </c>
      <c r="F61" s="123"/>
      <c r="G61" s="123" t="s">
        <v>74</v>
      </c>
      <c r="H61" s="122"/>
    </row>
    <row r="62" spans="1:8" ht="13.5" thickBot="1">
      <c r="A62" s="105"/>
      <c r="B62" s="104"/>
      <c r="C62" s="121"/>
      <c r="D62" s="120" t="s">
        <v>73</v>
      </c>
      <c r="E62" s="102"/>
      <c r="F62" s="101"/>
      <c r="G62" s="33"/>
      <c r="H62" s="100"/>
    </row>
    <row r="63" spans="1:8" ht="14.25">
      <c r="A63" s="111" t="s">
        <v>72</v>
      </c>
      <c r="B63" s="29" t="s">
        <v>9</v>
      </c>
      <c r="C63" s="24">
        <v>45233</v>
      </c>
      <c r="D63" s="73" t="s">
        <v>71</v>
      </c>
      <c r="E63" s="46" t="s">
        <v>22</v>
      </c>
      <c r="F63" s="118">
        <f>9*2+12.5*2</f>
        <v>43</v>
      </c>
      <c r="G63" s="110"/>
      <c r="H63" s="89"/>
    </row>
    <row r="64" spans="1:8">
      <c r="A64" s="109"/>
      <c r="B64" s="25" t="s">
        <v>70</v>
      </c>
      <c r="C64" s="24" t="s">
        <v>20</v>
      </c>
      <c r="D64" s="78" t="s">
        <v>69</v>
      </c>
      <c r="E64" s="46"/>
      <c r="F64" s="118"/>
      <c r="G64" s="107"/>
      <c r="H64" s="106"/>
    </row>
    <row r="65" spans="1:8">
      <c r="A65" s="116"/>
      <c r="B65" s="77"/>
      <c r="C65" s="16"/>
      <c r="D65" s="119" t="s">
        <v>68</v>
      </c>
      <c r="E65" s="92"/>
      <c r="F65" s="74"/>
      <c r="G65" s="113"/>
      <c r="H65" s="112"/>
    </row>
    <row r="66" spans="1:8" ht="14.25">
      <c r="A66" s="111" t="s">
        <v>67</v>
      </c>
      <c r="B66" s="29" t="s">
        <v>9</v>
      </c>
      <c r="C66" s="24">
        <v>45233</v>
      </c>
      <c r="D66" s="78" t="s">
        <v>66</v>
      </c>
      <c r="E66" s="46" t="s">
        <v>22</v>
      </c>
      <c r="F66" s="118">
        <f>9*2+12.5*2</f>
        <v>43</v>
      </c>
      <c r="G66" s="110"/>
      <c r="H66" s="89"/>
    </row>
    <row r="67" spans="1:8">
      <c r="A67" s="109"/>
      <c r="B67" s="25" t="s">
        <v>65</v>
      </c>
      <c r="C67" s="24" t="s">
        <v>20</v>
      </c>
      <c r="D67" s="78" t="s">
        <v>64</v>
      </c>
      <c r="E67" s="46"/>
      <c r="F67" s="117"/>
      <c r="G67" s="107"/>
      <c r="H67" s="106"/>
    </row>
    <row r="68" spans="1:8">
      <c r="A68" s="109"/>
      <c r="B68" s="25"/>
      <c r="C68" s="24"/>
      <c r="D68" s="78" t="s">
        <v>63</v>
      </c>
      <c r="E68" s="46"/>
      <c r="F68" s="117"/>
      <c r="G68" s="107"/>
      <c r="H68" s="106"/>
    </row>
    <row r="69" spans="1:8">
      <c r="A69" s="116"/>
      <c r="B69" s="77"/>
      <c r="C69" s="16"/>
      <c r="D69" s="55" t="s">
        <v>62</v>
      </c>
      <c r="E69" s="115"/>
      <c r="F69" s="114"/>
      <c r="G69" s="113"/>
      <c r="H69" s="112"/>
    </row>
    <row r="70" spans="1:8" ht="14.25">
      <c r="A70" s="111" t="s">
        <v>61</v>
      </c>
      <c r="B70" s="29" t="s">
        <v>9</v>
      </c>
      <c r="C70" s="24">
        <v>45233</v>
      </c>
      <c r="D70" s="73" t="s">
        <v>60</v>
      </c>
      <c r="E70" s="46" t="s">
        <v>22</v>
      </c>
      <c r="F70" s="49">
        <f>6.4*2+12*2</f>
        <v>36.799999999999997</v>
      </c>
      <c r="G70" s="110"/>
      <c r="H70" s="89"/>
    </row>
    <row r="71" spans="1:8" ht="13.5" thickBot="1">
      <c r="A71" s="109"/>
      <c r="B71" s="25" t="s">
        <v>59</v>
      </c>
      <c r="C71" s="24" t="s">
        <v>20</v>
      </c>
      <c r="D71" s="73" t="s">
        <v>58</v>
      </c>
      <c r="E71" s="46"/>
      <c r="F71" s="108"/>
      <c r="G71" s="107"/>
      <c r="H71" s="106"/>
    </row>
    <row r="72" spans="1:8" ht="13.5" thickBot="1">
      <c r="A72" s="105"/>
      <c r="B72" s="104"/>
      <c r="C72" s="103"/>
      <c r="D72" s="35" t="s">
        <v>57</v>
      </c>
      <c r="E72" s="102"/>
      <c r="F72" s="101"/>
      <c r="G72" s="33"/>
      <c r="H72" s="100"/>
    </row>
    <row r="73" spans="1:8" ht="14.25">
      <c r="A73" s="99" t="s">
        <v>56</v>
      </c>
      <c r="B73" s="29" t="s">
        <v>9</v>
      </c>
      <c r="C73" s="98">
        <v>45233</v>
      </c>
      <c r="D73" s="73" t="s">
        <v>55</v>
      </c>
      <c r="E73" s="46" t="s">
        <v>22</v>
      </c>
      <c r="F73" s="82">
        <f>6.2*2+12*2</f>
        <v>36.4</v>
      </c>
      <c r="G73" s="21"/>
      <c r="H73" s="97"/>
    </row>
    <row r="74" spans="1:8">
      <c r="A74" s="96"/>
      <c r="B74" s="25" t="s">
        <v>54</v>
      </c>
      <c r="C74" s="24" t="s">
        <v>20</v>
      </c>
      <c r="D74" s="78" t="s">
        <v>53</v>
      </c>
      <c r="E74" s="30"/>
      <c r="F74" s="95"/>
      <c r="G74" s="87"/>
      <c r="H74" s="89"/>
    </row>
    <row r="75" spans="1:8">
      <c r="A75" s="94"/>
      <c r="B75" s="77"/>
      <c r="C75" s="16"/>
      <c r="D75" s="93" t="s">
        <v>52</v>
      </c>
      <c r="E75" s="92"/>
      <c r="F75" s="91"/>
      <c r="G75" s="75"/>
      <c r="H75" s="90"/>
    </row>
    <row r="76" spans="1:8" ht="14.25">
      <c r="A76" s="26" t="s">
        <v>51</v>
      </c>
      <c r="B76" s="29" t="s">
        <v>9</v>
      </c>
      <c r="C76" s="24">
        <v>45233</v>
      </c>
      <c r="D76" s="73" t="s">
        <v>50</v>
      </c>
      <c r="E76" s="46" t="s">
        <v>22</v>
      </c>
      <c r="F76" s="49">
        <f>6.2*2+12*2</f>
        <v>36.4</v>
      </c>
      <c r="G76" s="21"/>
      <c r="H76" s="89"/>
    </row>
    <row r="77" spans="1:8" ht="13.5" thickBot="1">
      <c r="A77" s="88"/>
      <c r="B77" s="25" t="s">
        <v>49</v>
      </c>
      <c r="C77" s="70" t="s">
        <v>20</v>
      </c>
      <c r="D77" s="73" t="s">
        <v>48</v>
      </c>
      <c r="E77" s="87"/>
      <c r="F77" s="68"/>
      <c r="G77" s="21"/>
      <c r="H77" s="86"/>
    </row>
    <row r="78" spans="1:8" ht="15.75" thickBot="1">
      <c r="A78" s="65"/>
      <c r="B78" s="64"/>
      <c r="C78" s="63"/>
      <c r="D78" s="35" t="s">
        <v>47</v>
      </c>
      <c r="E78" s="85"/>
      <c r="F78" s="61"/>
      <c r="G78" s="33"/>
      <c r="H78" s="32"/>
    </row>
    <row r="79" spans="1:8">
      <c r="A79" s="84" t="s">
        <v>46</v>
      </c>
      <c r="B79" s="29" t="s">
        <v>9</v>
      </c>
      <c r="C79" s="24">
        <v>45233</v>
      </c>
      <c r="D79" s="83" t="s">
        <v>45</v>
      </c>
      <c r="E79" s="46" t="s">
        <v>34</v>
      </c>
      <c r="F79" s="82">
        <f>4*2</f>
        <v>8</v>
      </c>
      <c r="G79" s="79"/>
      <c r="H79" s="39"/>
    </row>
    <row r="80" spans="1:8">
      <c r="A80" s="57"/>
      <c r="B80" s="77" t="s">
        <v>44</v>
      </c>
      <c r="C80" s="16" t="s">
        <v>20</v>
      </c>
      <c r="D80" s="81" t="s">
        <v>43</v>
      </c>
      <c r="E80" s="75"/>
      <c r="F80" s="74"/>
      <c r="G80" s="52"/>
      <c r="H80" s="51"/>
    </row>
    <row r="81" spans="1:8" ht="14.25">
      <c r="A81" s="44" t="s">
        <v>42</v>
      </c>
      <c r="B81" s="29" t="s">
        <v>9</v>
      </c>
      <c r="C81" s="24">
        <v>45233</v>
      </c>
      <c r="D81" s="73" t="s">
        <v>41</v>
      </c>
      <c r="E81" s="46" t="s">
        <v>22</v>
      </c>
      <c r="F81" s="80">
        <v>79.5</v>
      </c>
      <c r="G81" s="79"/>
      <c r="H81" s="39"/>
    </row>
    <row r="82" spans="1:8">
      <c r="A82" s="44"/>
      <c r="B82" s="25" t="s">
        <v>40</v>
      </c>
      <c r="C82" s="24" t="s">
        <v>20</v>
      </c>
      <c r="D82" s="73" t="s">
        <v>39</v>
      </c>
      <c r="E82" s="46"/>
      <c r="F82" s="41"/>
      <c r="G82" s="79"/>
      <c r="H82" s="39"/>
    </row>
    <row r="83" spans="1:8">
      <c r="A83" s="44"/>
      <c r="B83" s="25"/>
      <c r="C83" s="24"/>
      <c r="D83" s="78" t="s">
        <v>38</v>
      </c>
      <c r="E83" s="46"/>
      <c r="F83" s="41"/>
      <c r="G83" s="40"/>
      <c r="H83" s="39"/>
    </row>
    <row r="84" spans="1:8">
      <c r="A84" s="57"/>
      <c r="B84" s="77"/>
      <c r="C84" s="16"/>
      <c r="D84" s="76" t="s">
        <v>37</v>
      </c>
      <c r="E84" s="75"/>
      <c r="F84" s="74"/>
      <c r="G84" s="52"/>
      <c r="H84" s="51"/>
    </row>
    <row r="85" spans="1:8">
      <c r="A85" s="44" t="s">
        <v>36</v>
      </c>
      <c r="B85" s="29" t="s">
        <v>9</v>
      </c>
      <c r="C85" s="24">
        <v>45233</v>
      </c>
      <c r="D85" s="73" t="s">
        <v>35</v>
      </c>
      <c r="E85" s="46" t="s">
        <v>34</v>
      </c>
      <c r="F85" s="60">
        <v>53</v>
      </c>
      <c r="G85" s="40"/>
      <c r="H85" s="39"/>
    </row>
    <row r="86" spans="1:8">
      <c r="A86" s="44"/>
      <c r="B86" s="25" t="s">
        <v>33</v>
      </c>
      <c r="C86" s="24" t="s">
        <v>20</v>
      </c>
      <c r="D86" s="73" t="s">
        <v>32</v>
      </c>
      <c r="E86" s="46"/>
      <c r="F86" s="41"/>
      <c r="G86" s="40"/>
      <c r="H86" s="39"/>
    </row>
    <row r="87" spans="1:8" ht="13.5" thickBot="1">
      <c r="A87" s="72"/>
      <c r="B87" s="71"/>
      <c r="C87" s="70"/>
      <c r="D87" s="69" t="s">
        <v>31</v>
      </c>
      <c r="E87" s="4"/>
      <c r="F87" s="68"/>
      <c r="G87" s="67"/>
      <c r="H87" s="66"/>
    </row>
    <row r="88" spans="1:8" ht="15.75" thickBot="1">
      <c r="A88" s="65"/>
      <c r="B88" s="64"/>
      <c r="C88" s="63"/>
      <c r="D88" s="35" t="s">
        <v>30</v>
      </c>
      <c r="E88" s="62"/>
      <c r="F88" s="61"/>
      <c r="G88" s="33"/>
      <c r="H88" s="32"/>
    </row>
    <row r="89" spans="1:8" ht="14.25">
      <c r="A89" s="44" t="s">
        <v>29</v>
      </c>
      <c r="B89" s="29" t="s">
        <v>9</v>
      </c>
      <c r="C89" s="24">
        <v>45233</v>
      </c>
      <c r="D89" s="43" t="s">
        <v>28</v>
      </c>
      <c r="E89" s="46" t="s">
        <v>22</v>
      </c>
      <c r="F89" s="60">
        <f>500*(0.75+0.4+0.75)</f>
        <v>950</v>
      </c>
      <c r="G89" s="40"/>
      <c r="H89" s="39"/>
    </row>
    <row r="90" spans="1:8">
      <c r="A90" s="44"/>
      <c r="B90" s="59" t="s">
        <v>27</v>
      </c>
      <c r="C90" s="24" t="s">
        <v>20</v>
      </c>
      <c r="D90" s="58" t="s">
        <v>26</v>
      </c>
      <c r="E90" s="46"/>
      <c r="F90" s="41"/>
      <c r="G90" s="40"/>
      <c r="H90" s="39"/>
    </row>
    <row r="91" spans="1:8">
      <c r="A91" s="57"/>
      <c r="B91" s="56"/>
      <c r="C91" s="16"/>
      <c r="D91" s="55" t="s">
        <v>25</v>
      </c>
      <c r="E91" s="54"/>
      <c r="F91" s="53"/>
      <c r="G91" s="52"/>
      <c r="H91" s="51"/>
    </row>
    <row r="92" spans="1:8" ht="14.25">
      <c r="A92" s="26" t="s">
        <v>24</v>
      </c>
      <c r="B92" s="50" t="s">
        <v>9</v>
      </c>
      <c r="C92" s="24">
        <v>45233</v>
      </c>
      <c r="D92" s="47" t="s">
        <v>23</v>
      </c>
      <c r="E92" s="46" t="s">
        <v>22</v>
      </c>
      <c r="F92" s="49">
        <f>569*(0.6+0.4+0.6)</f>
        <v>910.40000000000009</v>
      </c>
      <c r="G92" s="40"/>
      <c r="H92" s="39"/>
    </row>
    <row r="93" spans="1:8">
      <c r="A93" s="26"/>
      <c r="B93" s="48" t="s">
        <v>21</v>
      </c>
      <c r="C93" s="24" t="s">
        <v>20</v>
      </c>
      <c r="D93" s="47" t="s">
        <v>19</v>
      </c>
      <c r="E93" s="46"/>
      <c r="F93" s="45"/>
      <c r="G93" s="40"/>
      <c r="H93" s="39"/>
    </row>
    <row r="94" spans="1:8" ht="13.5" thickBot="1">
      <c r="A94" s="44"/>
      <c r="B94" s="25"/>
      <c r="C94" s="24"/>
      <c r="D94" s="43" t="s">
        <v>18</v>
      </c>
      <c r="E94" s="42"/>
      <c r="F94" s="41"/>
      <c r="G94" s="40"/>
      <c r="H94" s="39"/>
    </row>
    <row r="95" spans="1:8" ht="13.5" thickBot="1">
      <c r="A95" s="38"/>
      <c r="B95" s="37"/>
      <c r="C95" s="36"/>
      <c r="D95" s="35" t="s">
        <v>17</v>
      </c>
      <c r="E95" s="33"/>
      <c r="F95" s="34"/>
      <c r="G95" s="33"/>
      <c r="H95" s="32"/>
    </row>
    <row r="96" spans="1:8">
      <c r="A96" s="26" t="s">
        <v>16</v>
      </c>
      <c r="B96" s="29" t="s">
        <v>9</v>
      </c>
      <c r="C96" s="24">
        <v>45230</v>
      </c>
      <c r="D96" s="23" t="s">
        <v>15</v>
      </c>
      <c r="E96" s="28" t="s">
        <v>14</v>
      </c>
      <c r="F96" s="31">
        <v>28</v>
      </c>
      <c r="G96" s="27"/>
      <c r="H96" s="19"/>
    </row>
    <row r="97" spans="1:8">
      <c r="A97" s="26"/>
      <c r="B97" s="25" t="s">
        <v>13</v>
      </c>
      <c r="C97" s="24" t="s">
        <v>5</v>
      </c>
      <c r="D97" s="30" t="s">
        <v>12</v>
      </c>
      <c r="E97" s="22"/>
      <c r="F97" s="21"/>
      <c r="G97" s="20"/>
      <c r="H97" s="19"/>
    </row>
    <row r="98" spans="1:8">
      <c r="A98" s="18"/>
      <c r="B98" s="17"/>
      <c r="C98" s="16"/>
      <c r="D98" s="15" t="s">
        <v>11</v>
      </c>
      <c r="E98" s="14"/>
      <c r="F98" s="13"/>
      <c r="G98" s="12"/>
      <c r="H98" s="11"/>
    </row>
    <row r="99" spans="1:8">
      <c r="A99" s="26" t="s">
        <v>10</v>
      </c>
      <c r="B99" s="29" t="s">
        <v>9</v>
      </c>
      <c r="C99" s="24">
        <v>45230</v>
      </c>
      <c r="D99" s="23" t="s">
        <v>8</v>
      </c>
      <c r="E99" s="28" t="s">
        <v>7</v>
      </c>
      <c r="F99" s="21">
        <v>1</v>
      </c>
      <c r="G99" s="27"/>
      <c r="H99" s="19"/>
    </row>
    <row r="100" spans="1:8">
      <c r="A100" s="26"/>
      <c r="B100" s="25" t="s">
        <v>6</v>
      </c>
      <c r="C100" s="24" t="s">
        <v>5</v>
      </c>
      <c r="D100" s="23" t="s">
        <v>4</v>
      </c>
      <c r="E100" s="22"/>
      <c r="F100" s="21"/>
      <c r="G100" s="20"/>
      <c r="H100" s="19"/>
    </row>
    <row r="101" spans="1:8" ht="13.5" thickBot="1">
      <c r="A101" s="18"/>
      <c r="B101" s="17"/>
      <c r="C101" s="16"/>
      <c r="D101" s="15" t="s">
        <v>3</v>
      </c>
      <c r="E101" s="14"/>
      <c r="F101" s="13"/>
      <c r="G101" s="12"/>
      <c r="H101" s="11"/>
    </row>
    <row r="102" spans="1:8" ht="13.5" thickBot="1">
      <c r="A102" s="10" t="s">
        <v>2</v>
      </c>
      <c r="B102" s="9"/>
      <c r="C102" s="8"/>
      <c r="D102" s="8"/>
      <c r="E102" s="8"/>
      <c r="F102" s="8"/>
      <c r="G102" s="8"/>
      <c r="H102" s="7"/>
    </row>
    <row r="103" spans="1:8" ht="13.5" thickBot="1">
      <c r="A103" s="10" t="s">
        <v>1</v>
      </c>
      <c r="B103" s="9"/>
      <c r="C103" s="8"/>
      <c r="D103" s="8"/>
      <c r="E103" s="4"/>
      <c r="F103" s="4"/>
      <c r="G103" s="4"/>
      <c r="H103" s="7"/>
    </row>
    <row r="104" spans="1:8" ht="13.5" thickBot="1">
      <c r="A104" s="6" t="s">
        <v>0</v>
      </c>
      <c r="B104" s="5"/>
      <c r="C104" s="4"/>
      <c r="D104" s="4"/>
      <c r="E104" s="4"/>
      <c r="F104" s="4"/>
      <c r="G104" s="4"/>
      <c r="H104" s="3"/>
    </row>
    <row r="105" spans="1:8">
      <c r="B105" s="2"/>
    </row>
    <row r="106" spans="1:8">
      <c r="B106" s="2"/>
    </row>
  </sheetData>
  <mergeCells count="4">
    <mergeCell ref="A2:H2"/>
    <mergeCell ref="A57:H57"/>
    <mergeCell ref="A3:H3"/>
    <mergeCell ref="A58:H58"/>
  </mergeCells>
  <pageMargins left="0.3503787878787879" right="0.36931818181818182" top="0.98425196850393704" bottom="0.98425196850393704" header="0.51181102362204722" footer="0.51181102362204722"/>
  <pageSetup paperSize="9" scale="97" orientation="portrait" r:id="rId1"/>
  <headerFooter alignWithMargins="0">
    <oddHeader>&amp;C&amp;P</oddHeader>
    <oddFooter>&amp;C&amp;"Arial,Kursywa"&amp;8„Rozwiązanie problemu środowiskowego – odwodnienie drogi powiatowej nr 0393T Ruda Maleniecka – Lipa – Jakimowice w miejscowości Ruda Maleniecka”</oddFooter>
  </headerFooter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Ofertowy</vt:lpstr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2020-06-03T09:06:17Z</dcterms:modified>
</cp:coreProperties>
</file>